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8920" yWindow="1020" windowWidth="29040" windowHeight="15840" activeTab="4"/>
  </bookViews>
  <sheets>
    <sheet name="Troškovnik" sheetId="1" r:id="rId1"/>
    <sheet name="TEH SPEC TIP 1" sheetId="2" r:id="rId2"/>
    <sheet name="TEH SPEC TIP 2" sheetId="3" r:id="rId3"/>
    <sheet name="TEH SPEC TIP 3" sheetId="5" r:id="rId4"/>
    <sheet name="TEH SPEC TIP 4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/>
  <c r="F75" s="1"/>
  <c r="C119" s="1"/>
  <c r="E68"/>
  <c r="E69" s="1"/>
  <c r="C118" s="1"/>
  <c r="F60" l="1"/>
  <c r="F58"/>
  <c r="F57"/>
  <c r="F56"/>
  <c r="F45"/>
  <c r="F46"/>
  <c r="F47"/>
  <c r="F44"/>
  <c r="E35"/>
  <c r="E36"/>
  <c r="E37"/>
  <c r="E34"/>
  <c r="G24"/>
  <c r="G25"/>
  <c r="G23"/>
  <c r="F16"/>
  <c r="F17"/>
  <c r="F15"/>
  <c r="E105"/>
  <c r="E106"/>
  <c r="E107"/>
  <c r="E104"/>
  <c r="G85"/>
  <c r="G86"/>
  <c r="G87"/>
  <c r="G88"/>
  <c r="G84"/>
  <c r="H95"/>
  <c r="H96"/>
  <c r="H97"/>
  <c r="H98"/>
  <c r="H94"/>
  <c r="H99" l="1"/>
  <c r="C121" s="1"/>
  <c r="E38"/>
  <c r="C115" s="1"/>
  <c r="G26"/>
  <c r="C114" s="1"/>
  <c r="F18"/>
  <c r="C113" s="1"/>
  <c r="F61"/>
  <c r="C117" s="1"/>
  <c r="G89"/>
  <c r="C120" s="1"/>
  <c r="F48"/>
  <c r="C116" s="1"/>
  <c r="E108"/>
  <c r="C122" s="1"/>
  <c r="C123" l="1"/>
  <c r="C124" s="1"/>
  <c r="C125" s="1"/>
</calcChain>
</file>

<file path=xl/sharedStrings.xml><?xml version="1.0" encoding="utf-8"?>
<sst xmlns="http://schemas.openxmlformats.org/spreadsheetml/2006/main" count="336" uniqueCount="163">
  <si>
    <t>USLUGA</t>
  </si>
  <si>
    <t>Jed. Mjere</t>
  </si>
  <si>
    <t>Broj priključaka</t>
  </si>
  <si>
    <t>Broj kanala</t>
  </si>
  <si>
    <t>Ukupna cijena</t>
  </si>
  <si>
    <t>(bez PDV-a)</t>
  </si>
  <si>
    <t>a</t>
  </si>
  <si>
    <t>b</t>
  </si>
  <si>
    <t>c</t>
  </si>
  <si>
    <t>d = b * c</t>
  </si>
  <si>
    <t>priključak</t>
  </si>
  <si>
    <t>POTS - Analogni telefonski priključak</t>
  </si>
  <si>
    <t>UKUPNO:</t>
  </si>
  <si>
    <t>Broj mjeseci</t>
  </si>
  <si>
    <t>Ukupna cijena (bez PDV-a)</t>
  </si>
  <si>
    <t>d</t>
  </si>
  <si>
    <t>e = b *  c * d</t>
  </si>
  <si>
    <t>Mjesečna količina</t>
  </si>
  <si>
    <t xml:space="preserve">Ukupno </t>
  </si>
  <si>
    <t>d=a*b*c</t>
  </si>
  <si>
    <t>Govorni servis - nacionalni promet</t>
  </si>
  <si>
    <t>Pozivi prema fiksnim mrežama</t>
  </si>
  <si>
    <t>Pozivi prema mobilnim mrežama</t>
  </si>
  <si>
    <t>Uspostave poziva</t>
  </si>
  <si>
    <t>količina poziva</t>
  </si>
  <si>
    <t>1.1 Jednokratna naknada</t>
  </si>
  <si>
    <t>1.2 Mjesečna naknada</t>
  </si>
  <si>
    <t>1.3 Usluge poziva</t>
  </si>
  <si>
    <t>1. Javna govorna usluga u nepokretnoj mreži</t>
  </si>
  <si>
    <t>Pozivi prema VPN mreži</t>
  </si>
  <si>
    <t>OPIS</t>
  </si>
  <si>
    <t>1.2. Mjesečna naknada</t>
  </si>
  <si>
    <t>REKAPITULACIJA</t>
  </si>
  <si>
    <t xml:space="preserve">Tablica 1. - Troškovnik </t>
  </si>
  <si>
    <t xml:space="preserve">UKUPNO 
</t>
  </si>
  <si>
    <t>Usluga govornog automata (IVR)</t>
  </si>
  <si>
    <t>NAZIV I ADRESA PONUDITELJA: __________________________________________________________________________________________________________</t>
  </si>
  <si>
    <t>OPĆA BOLNICA GOSPIĆ</t>
  </si>
  <si>
    <t>Kaniška 111</t>
  </si>
  <si>
    <t>53000 Gospić</t>
  </si>
  <si>
    <t>IP Uređaj TIP 1</t>
  </si>
  <si>
    <t>komada</t>
  </si>
  <si>
    <t>Broj uređaja</t>
  </si>
  <si>
    <t>IP Uređaj TIP 2</t>
  </si>
  <si>
    <t>IP Uređaj TIP 3</t>
  </si>
  <si>
    <t>1. Javna govorna usluga u nepokretnoj mreži -  IP uređaji</t>
  </si>
  <si>
    <t>Najam preklopnika</t>
  </si>
  <si>
    <t>sekunda</t>
  </si>
  <si>
    <t>d = b * c * d</t>
  </si>
  <si>
    <t>UKUPNO S PDV-om</t>
  </si>
  <si>
    <t>VoIP PBX</t>
  </si>
  <si>
    <t>Jednokratna naknada javnih govornih usluga u nepokretnoj mreži</t>
  </si>
  <si>
    <t>Mjesečna naknada javnih govornih usluga u nepokretnoj mreži</t>
  </si>
  <si>
    <t>Mjesečna naknada Javnih govornih usluga u nepokretnoj mreži ip uređaji</t>
  </si>
  <si>
    <t>Jednokratna naknada Javnih govornih usluga u nepokretnoj mreži ip uređaji</t>
  </si>
  <si>
    <t>SVEUKUPNO BEZ PDV-A</t>
  </si>
  <si>
    <t>IZNOS PDV-a(25%)</t>
  </si>
  <si>
    <t xml:space="preserve">Tablica 2. - Troškovnik </t>
  </si>
  <si>
    <t>2. Javna govorna usluga u pokretnoj mreži</t>
  </si>
  <si>
    <t>2.1 Jednokratna naknada - pokretna</t>
  </si>
  <si>
    <t>Jedinica mjere</t>
  </si>
  <si>
    <t>Jedinična cijena</t>
  </si>
  <si>
    <t>UKUPNO bez PDV-a</t>
  </si>
  <si>
    <t>Jednokratne naknade</t>
  </si>
  <si>
    <t>c=a*b</t>
  </si>
  <si>
    <t>kom</t>
  </si>
  <si>
    <t>2.2 Mjesečne naknade</t>
  </si>
  <si>
    <t>Mjesečne naknade</t>
  </si>
  <si>
    <t>2.3 Mobilni uređaji</t>
  </si>
  <si>
    <t>Količina</t>
  </si>
  <si>
    <t>Ponuđeni uređaji</t>
  </si>
  <si>
    <t>Komad</t>
  </si>
  <si>
    <t>Jednokratna naknada za govorne usluge u pokretnoj  mreži</t>
  </si>
  <si>
    <t>Mjesečne naknade za govorne usluge u pokretnoj  mreži</t>
  </si>
  <si>
    <t>Mobilni uređaji za govorne usluge u pokretnoj mreži</t>
  </si>
  <si>
    <t>Tip uređaja 1</t>
  </si>
  <si>
    <t>OPERATIVNI SUSTAV</t>
  </si>
  <si>
    <t>RAM MEMORIJA</t>
  </si>
  <si>
    <t>MREŽA</t>
  </si>
  <si>
    <t>TIP ZASLONA</t>
  </si>
  <si>
    <t>RAZLUČIVOST</t>
  </si>
  <si>
    <t>VELIČINA ZASLONA</t>
  </si>
  <si>
    <t>INTERNA MEMORIJA</t>
  </si>
  <si>
    <t>BLUETOOTH</t>
  </si>
  <si>
    <t>USB</t>
  </si>
  <si>
    <t>RAZLUČIVOST STRAŽNJE KAMERE</t>
  </si>
  <si>
    <t>KAPACITET BATERIJE</t>
  </si>
  <si>
    <t>Mobilni uređaj TIP 2</t>
  </si>
  <si>
    <t>Mobilni uređaj TIP 3</t>
  </si>
  <si>
    <t>PROCESOR</t>
  </si>
  <si>
    <t>NFC</t>
  </si>
  <si>
    <t>RAZLUČIVOST PREDNJE KAMERE</t>
  </si>
  <si>
    <t>Tip uređaja 2</t>
  </si>
  <si>
    <t>Mobilni uređaj TIP 4</t>
  </si>
  <si>
    <t>Tip uređaja 4</t>
  </si>
  <si>
    <t xml:space="preserve">Jedinična cijena </t>
  </si>
  <si>
    <t xml:space="preserve">Jedinična cijena bez PDV-a  </t>
  </si>
  <si>
    <t>Kapacitet</t>
  </si>
  <si>
    <t>Ukupna cijena bez PDV-a</t>
  </si>
  <si>
    <t>c = a * b</t>
  </si>
  <si>
    <t>50/50 Mbit/s</t>
  </si>
  <si>
    <t>d = a *  b * c</t>
  </si>
  <si>
    <t>1.4.Javna govorna usluga u nepokretnoj mreži -  Internet usluga</t>
  </si>
  <si>
    <t>Jednokratna naknada</t>
  </si>
  <si>
    <t>Jedinična cijena bez PDV-a</t>
  </si>
  <si>
    <t>1.5.Mjesečna naknada za usluge pristupa Internetu</t>
  </si>
  <si>
    <t xml:space="preserve">Jedinična cijena bez PDV-a </t>
  </si>
  <si>
    <t>Jednokratna naknada javnih govornih usluga u nepokretnoj mreži - Internet</t>
  </si>
  <si>
    <t>Mjesečna naknada javnih govornih usluga u nepokretnoj mreži - Internet</t>
  </si>
  <si>
    <t>UKUPNO 1.5.:</t>
  </si>
  <si>
    <t>Tip uređaja 3</t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</si>
  <si>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 xml:space="preserve">Tarifom 3.
</t>
    </r>
    <r>
      <rPr>
        <sz val="10"/>
        <rFont val="Arial"/>
        <family val="2"/>
        <charset val="238"/>
      </rPr>
      <t xml:space="preserve">Flat VPN pozivi
Flat pozivi/SMS prema svim mrežama u RH
30 GB Internet prometa sa ograničenjem brzine i ukidanjem naplate nakon potrošenih 30 GB
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</si>
  <si>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 xml:space="preserve">Tarifom 4. 
</t>
    </r>
    <r>
      <rPr>
        <sz val="10"/>
        <rFont val="Arial"/>
        <family val="2"/>
        <charset val="238"/>
      </rPr>
      <t xml:space="preserve">Flat VPN pozivi
Flat SMS prema svim mrežama u RH
</t>
    </r>
  </si>
  <si>
    <r>
      <t xml:space="preserve">Jednokratna naknada za mobilni podatkovni priključak s uključenom </t>
    </r>
    <r>
      <rPr>
        <b/>
        <sz val="10"/>
        <rFont val="Arial"/>
        <family val="2"/>
        <charset val="238"/>
      </rPr>
      <t>Tarifom 5.</t>
    </r>
    <r>
      <rPr>
        <sz val="10"/>
        <rFont val="Arial"/>
        <family val="2"/>
        <charset val="238"/>
      </rPr>
      <t xml:space="preserve"> 150 GB Internet prometa sa ograničenjem brzine i ukidanjem naplate nakon potrošenih 150 GB</t>
    </r>
  </si>
  <si>
    <r>
      <t xml:space="preserve">Mjesečna naknada za mobilni govorni priključak s uključenom </t>
    </r>
    <r>
      <rPr>
        <b/>
        <sz val="10"/>
        <rFont val="Arial"/>
        <family val="2"/>
        <charset val="238"/>
      </rPr>
      <t>Tarifom 3.</t>
    </r>
    <r>
      <rPr>
        <sz val="10"/>
        <rFont val="Arial"/>
        <family val="2"/>
        <charset val="238"/>
      </rPr>
      <t xml:space="preserve">
Flat VPN pozivi
Flat pozivi/SMS prema svim mrežama u RH
30 GB Internet prometa sa ograničenjem brzine i ukidanjem naplate nakon potrošenih 30 GB</t>
    </r>
  </si>
  <si>
    <r>
      <t xml:space="preserve">Mjesečna naknada za mobilni govorni priključak s uključenom </t>
    </r>
    <r>
      <rPr>
        <b/>
        <sz val="10"/>
        <rFont val="Arial"/>
        <family val="2"/>
        <charset val="238"/>
      </rPr>
      <t xml:space="preserve">Tarifom 4. </t>
    </r>
    <r>
      <rPr>
        <sz val="10"/>
        <rFont val="Arial"/>
        <family val="2"/>
        <charset val="238"/>
      </rPr>
      <t xml:space="preserve">
Flat VPN pozivi
Flat SMS prema svim mrežama u RH</t>
    </r>
  </si>
  <si>
    <r>
      <t xml:space="preserve">Mjesečna naknada za mobilni podatkovni priključak s uključenom </t>
    </r>
    <r>
      <rPr>
        <b/>
        <sz val="10"/>
        <rFont val="Arial"/>
        <family val="2"/>
        <charset val="238"/>
      </rPr>
      <t>Tarifom 5</t>
    </r>
    <r>
      <rPr>
        <sz val="10"/>
        <rFont val="Arial"/>
        <family val="2"/>
        <charset val="238"/>
      </rPr>
      <t>. 150 GB Internet prometa sa ograničenjem brzine i ukidanjem naplate nakon potrošenih 150 GB</t>
    </r>
  </si>
  <si>
    <t>Mobilni uređaj TIP 1</t>
  </si>
  <si>
    <t>8GB</t>
  </si>
  <si>
    <t>2G,3G,4G,5G</t>
  </si>
  <si>
    <t>DA</t>
  </si>
  <si>
    <t>6.7"</t>
  </si>
  <si>
    <t>256 GB</t>
  </si>
  <si>
    <t>12.0 MP</t>
  </si>
  <si>
    <t>6.2"</t>
  </si>
  <si>
    <t>Osmojezgreni</t>
  </si>
  <si>
    <t>4GB</t>
  </si>
  <si>
    <t>2G,3G,4G</t>
  </si>
  <si>
    <t>128GB</t>
  </si>
  <si>
    <t>13 MP</t>
  </si>
  <si>
    <t>5000 mAh</t>
  </si>
  <si>
    <t>QVGA</t>
  </si>
  <si>
    <t>USB tip C</t>
  </si>
  <si>
    <t>320 x 240</t>
  </si>
  <si>
    <t>17 MB</t>
  </si>
  <si>
    <t>1000 mAh</t>
  </si>
  <si>
    <t>Usluge poziva Javnih govornih usluga u nepokretnoj mreži</t>
  </si>
  <si>
    <t>Simetrični pristup Internetu s neograničenim prometom</t>
  </si>
  <si>
    <t>UKUPNO 1.4..:</t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</si>
  <si>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 xml:space="preserve">Tarifom 1.
</t>
    </r>
    <r>
      <rPr>
        <sz val="10"/>
        <rFont val="Arial"/>
        <family val="2"/>
        <charset val="238"/>
      </rPr>
      <t>Flat VPN pozivi
200 min unutar pokretne i nepokretne mreže ponuditelja</t>
    </r>
  </si>
  <si>
    <r>
      <t xml:space="preserve">Mjesečna naknada za mobilni govorni priključak s uključenom </t>
    </r>
    <r>
      <rPr>
        <b/>
        <sz val="10"/>
        <rFont val="Arial"/>
        <family val="2"/>
        <charset val="238"/>
      </rPr>
      <t>Tarifom 1</t>
    </r>
    <r>
      <rPr>
        <sz val="10"/>
        <rFont val="Arial"/>
        <family val="2"/>
        <charset val="238"/>
      </rPr>
      <t>.
Flat VPN pozivi
200 min unutar pokretne i nepokretne mreže ponuditelja</t>
    </r>
  </si>
  <si>
    <r>
      <t xml:space="preserve">Mjesečna naknada za mobilni govorni priključak s uključenom </t>
    </r>
    <r>
      <rPr>
        <b/>
        <sz val="10"/>
        <rFont val="Arial"/>
        <family val="2"/>
        <charset val="238"/>
      </rPr>
      <t>Tarifom 2</t>
    </r>
    <r>
      <rPr>
        <sz val="10"/>
        <rFont val="Arial"/>
        <family val="2"/>
        <charset val="238"/>
      </rPr>
      <t>. 
Flat VPN pozivi
Flat pozivi prema mreži ponuditelja
250 min prema svim mrežama u RH
10 GB Internet prometa s ograničenjem brzine i ukidanjem naplate nakon potrošenih 10 GB
100 SMS prema svim mrežama u nacionalnom prometu</t>
    </r>
  </si>
  <si>
    <r>
      <t xml:space="preserve">Jednokratna naknada za mobilni govorni priključak s uključenom </t>
    </r>
    <r>
      <rPr>
        <b/>
        <sz val="10"/>
        <rFont val="Arial"/>
        <family val="2"/>
        <charset val="238"/>
      </rPr>
      <t xml:space="preserve">Tarifom 2. 
</t>
    </r>
    <r>
      <rPr>
        <sz val="10"/>
        <rFont val="Arial"/>
        <family val="2"/>
        <charset val="238"/>
      </rPr>
      <t>Flat VPN pozivi
Flat pozivi prema mreži ponuditelja
250 min prema svim mrežama u RH
10 GB Internet prometa s ograničenjem brzine i ukidanjem naplate nakon potrošenih 10 GB
100 SMS prema svim mrežama u nacionalnom prometu</t>
    </r>
  </si>
  <si>
    <t>4000 mAh</t>
  </si>
  <si>
    <t>iOS 26</t>
  </si>
  <si>
    <t xml:space="preserve">6-jezgreni </t>
  </si>
  <si>
    <t>ili jednakovrijedno</t>
  </si>
  <si>
    <t>6.3"</t>
  </si>
  <si>
    <t xml:space="preserve">48 MP + 48 MP </t>
  </si>
  <si>
    <t>18 MP</t>
  </si>
  <si>
    <t>3692 mAh</t>
  </si>
  <si>
    <t>Android 15</t>
  </si>
  <si>
    <t>8 jezgreni</t>
  </si>
  <si>
    <t>12GB</t>
  </si>
  <si>
    <t>1080 x 2340 pix</t>
  </si>
  <si>
    <t>50 MP + 10 MP + 12.0 MP</t>
  </si>
  <si>
    <t xml:space="preserve">1080 x 2400 </t>
  </si>
  <si>
    <t>USB C</t>
  </si>
  <si>
    <t>50MP + 5 MP + 2 MP</t>
  </si>
  <si>
    <t>GPS</t>
  </si>
  <si>
    <t>Bluetooth</t>
  </si>
  <si>
    <t>KAMERA -WIDE</t>
  </si>
  <si>
    <t>2 MP</t>
  </si>
</sst>
</file>

<file path=xl/styles.xml><?xml version="1.0" encoding="utf-8"?>
<styleSheet xmlns="http://schemas.openxmlformats.org/spreadsheetml/2006/main">
  <numFmts count="3">
    <numFmt numFmtId="164" formatCode="#,##0.00\ &quot;kn&quot;"/>
    <numFmt numFmtId="165" formatCode="#,##0.00\ _k_n"/>
    <numFmt numFmtId="166" formatCode="#,##0.00\ [$€-1]"/>
  </numFmts>
  <fonts count="19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58595B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color rgb="FF58595B"/>
      <name val="Arial"/>
      <family val="2"/>
      <charset val="238"/>
    </font>
    <font>
      <sz val="10"/>
      <color rgb="FF58595B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color rgb="FF000000"/>
      <name val="Calibri "/>
      <charset val="238"/>
    </font>
    <font>
      <sz val="10"/>
      <color rgb="FF000000"/>
      <name val="Calibri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4" borderId="2" xfId="0" applyFont="1" applyFill="1" applyBorder="1" applyAlignment="1" applyProtection="1">
      <alignment horizontal="justify" vertical="center"/>
    </xf>
    <xf numFmtId="0" fontId="2" fillId="4" borderId="2" xfId="0" applyFont="1" applyFill="1" applyBorder="1" applyAlignment="1" applyProtection="1">
      <alignment horizontal="center" vertical="center"/>
    </xf>
    <xf numFmtId="3" fontId="2" fillId="4" borderId="2" xfId="0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1" fontId="2" fillId="0" borderId="2" xfId="0" applyNumberFormat="1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justify" vertical="center" wrapText="1"/>
    </xf>
    <xf numFmtId="1" fontId="2" fillId="4" borderId="2" xfId="0" applyNumberFormat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right" vertical="center" wrapText="1"/>
    </xf>
    <xf numFmtId="164" fontId="3" fillId="5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4" borderId="2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0" fontId="6" fillId="5" borderId="2" xfId="0" applyFont="1" applyFill="1" applyBorder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8" fillId="0" borderId="0" xfId="0" applyFont="1" applyProtection="1"/>
    <xf numFmtId="0" fontId="6" fillId="0" borderId="0" xfId="0" applyFont="1" applyProtection="1"/>
    <xf numFmtId="0" fontId="8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2" borderId="0" xfId="0" applyFont="1" applyFill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Fill="1" applyProtection="1"/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/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justify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/>
    <xf numFmtId="0" fontId="3" fillId="0" borderId="0" xfId="0" applyFont="1" applyAlignment="1" applyProtection="1"/>
    <xf numFmtId="0" fontId="7" fillId="0" borderId="0" xfId="0" applyFont="1" applyFill="1" applyBorder="1" applyAlignment="1" applyProtection="1">
      <alignment horizontal="justify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65" fontId="3" fillId="5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 wrapText="1"/>
    </xf>
    <xf numFmtId="166" fontId="3" fillId="0" borderId="17" xfId="0" applyNumberFormat="1" applyFont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 vertical="center" wrapText="1"/>
    </xf>
    <xf numFmtId="166" fontId="3" fillId="5" borderId="18" xfId="0" applyNumberFormat="1" applyFont="1" applyFill="1" applyBorder="1" applyAlignment="1">
      <alignment horizontal="center" vertical="center" wrapText="1"/>
    </xf>
    <xf numFmtId="0" fontId="14" fillId="0" borderId="0" xfId="0" applyFont="1" applyProtection="1"/>
    <xf numFmtId="0" fontId="14" fillId="0" borderId="0" xfId="0" applyFont="1"/>
    <xf numFmtId="0" fontId="4" fillId="4" borderId="2" xfId="0" applyFont="1" applyFill="1" applyBorder="1" applyAlignment="1">
      <alignment horizontal="justify" vertical="center"/>
    </xf>
    <xf numFmtId="0" fontId="13" fillId="0" borderId="0" xfId="0" applyFont="1"/>
    <xf numFmtId="0" fontId="13" fillId="4" borderId="2" xfId="0" applyFont="1" applyFill="1" applyBorder="1" applyAlignment="1">
      <alignment horizontal="justify" vertical="center"/>
    </xf>
    <xf numFmtId="0" fontId="1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</xf>
    <xf numFmtId="165" fontId="3" fillId="4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5" borderId="2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 applyProtection="1">
      <alignment horizontal="center" vertical="center"/>
    </xf>
    <xf numFmtId="0" fontId="6" fillId="0" borderId="2" xfId="0" applyFont="1" applyBorder="1"/>
    <xf numFmtId="0" fontId="4" fillId="5" borderId="2" xfId="0" applyFont="1" applyFill="1" applyBorder="1" applyAlignment="1" applyProtection="1">
      <alignment horizontal="right" vertical="center" wrapText="1"/>
    </xf>
    <xf numFmtId="164" fontId="3" fillId="5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/>
    <xf numFmtId="0" fontId="16" fillId="0" borderId="0" xfId="0" applyFont="1"/>
    <xf numFmtId="0" fontId="17" fillId="0" borderId="0" xfId="0" applyFont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/>
    </xf>
    <xf numFmtId="4" fontId="17" fillId="4" borderId="2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justify" vertical="center"/>
    </xf>
    <xf numFmtId="0" fontId="3" fillId="0" borderId="0" xfId="0" applyFont="1" applyFill="1" applyAlignment="1" applyProtection="1"/>
    <xf numFmtId="0" fontId="4" fillId="4" borderId="2" xfId="0" applyFont="1" applyFill="1" applyBorder="1" applyAlignment="1" applyProtection="1">
      <alignment horizontal="justify" vertical="center" wrapText="1"/>
    </xf>
    <xf numFmtId="0" fontId="4" fillId="4" borderId="2" xfId="0" applyFont="1" applyFill="1" applyBorder="1" applyAlignment="1" applyProtection="1">
      <alignment horizontal="justify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3" fontId="2" fillId="4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right" vertical="center"/>
    </xf>
    <xf numFmtId="0" fontId="4" fillId="4" borderId="5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justify" vertical="center"/>
    </xf>
    <xf numFmtId="0" fontId="3" fillId="4" borderId="4" xfId="0" applyFont="1" applyFill="1" applyBorder="1" applyAlignment="1">
      <alignment horizontal="justify" vertical="center"/>
    </xf>
    <xf numFmtId="0" fontId="3" fillId="4" borderId="5" xfId="0" applyFont="1" applyFill="1" applyBorder="1" applyAlignment="1">
      <alignment horizontal="justify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2">
    <cellStyle name="Normalno 2" xfId="1"/>
    <cellStyle name="Obično" xfId="0" builtinId="0"/>
  </cellStyles>
  <dxfs count="0"/>
  <tableStyles count="0" defaultTableStyle="TableStyleMedium2" defaultPivotStyle="PivotStyleLight16"/>
  <colors>
    <mruColors>
      <color rgb="FFFFFF99"/>
      <color rgb="FF5859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5"/>
  <sheetViews>
    <sheetView topLeftCell="A100" workbookViewId="0">
      <selection activeCell="D107" sqref="D107"/>
    </sheetView>
  </sheetViews>
  <sheetFormatPr defaultColWidth="9" defaultRowHeight="12.75"/>
  <cols>
    <col min="1" max="1" width="58.125" style="29" bestFit="1" customWidth="1"/>
    <col min="2" max="2" width="10.5" style="29" customWidth="1"/>
    <col min="3" max="3" width="18.625" style="29" bestFit="1" customWidth="1"/>
    <col min="4" max="4" width="17.625" style="29" customWidth="1"/>
    <col min="5" max="5" width="37.5" style="29" bestFit="1" customWidth="1"/>
    <col min="6" max="6" width="27.75" style="29" customWidth="1"/>
    <col min="7" max="7" width="15.5" style="29" customWidth="1"/>
    <col min="8" max="8" width="15.25" style="29" customWidth="1"/>
    <col min="9" max="16384" width="9" style="29"/>
  </cols>
  <sheetData>
    <row r="1" spans="1:14" ht="16.5" customHeight="1">
      <c r="A1" s="33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" customHeight="1">
      <c r="A2" s="33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75" customHeight="1">
      <c r="A3" s="33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26.25" customHeight="1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26.25" customHeight="1">
      <c r="A5" s="121" t="s">
        <v>36</v>
      </c>
      <c r="B5" s="122"/>
      <c r="C5" s="122"/>
      <c r="D5" s="122"/>
      <c r="E5" s="122"/>
      <c r="F5" s="122"/>
      <c r="G5" s="123"/>
      <c r="H5" s="35"/>
      <c r="I5" s="35"/>
      <c r="J5" s="35"/>
      <c r="K5" s="35"/>
      <c r="L5" s="35"/>
      <c r="M5" s="35"/>
      <c r="N5" s="35"/>
    </row>
    <row r="6" spans="1:14" ht="26.25" customHeight="1">
      <c r="A6" s="36"/>
      <c r="B6" s="36"/>
      <c r="C6" s="36"/>
      <c r="D6" s="36"/>
      <c r="E6" s="36"/>
      <c r="F6" s="36"/>
      <c r="G6" s="36"/>
      <c r="H6" s="35"/>
      <c r="I6" s="35"/>
      <c r="J6" s="35"/>
      <c r="K6" s="35"/>
      <c r="L6" s="35"/>
      <c r="M6" s="35"/>
      <c r="N6" s="35"/>
    </row>
    <row r="7" spans="1:14" ht="22.5" customHeight="1">
      <c r="A7" s="37" t="s">
        <v>33</v>
      </c>
      <c r="B7" s="38"/>
      <c r="C7" s="38"/>
      <c r="D7" s="38"/>
      <c r="E7" s="38"/>
      <c r="F7" s="38"/>
      <c r="G7" s="38"/>
    </row>
    <row r="8" spans="1:14">
      <c r="A8" s="39"/>
      <c r="B8" s="40"/>
      <c r="C8" s="40"/>
      <c r="D8" s="40"/>
      <c r="E8" s="40"/>
      <c r="F8" s="40"/>
      <c r="G8" s="40"/>
      <c r="H8" s="41"/>
    </row>
    <row r="9" spans="1:14">
      <c r="A9" s="42" t="s">
        <v>28</v>
      </c>
      <c r="B9" s="43"/>
      <c r="C9" s="43"/>
      <c r="D9" s="43"/>
      <c r="E9" s="43"/>
      <c r="F9" s="43"/>
      <c r="G9" s="43"/>
      <c r="H9" s="44"/>
    </row>
    <row r="10" spans="1:14">
      <c r="A10" s="45"/>
      <c r="B10" s="46"/>
      <c r="C10" s="46"/>
      <c r="D10" s="46"/>
      <c r="E10" s="46"/>
      <c r="F10" s="46"/>
      <c r="G10" s="46"/>
      <c r="H10" s="34"/>
    </row>
    <row r="11" spans="1:14">
      <c r="A11" s="42" t="s">
        <v>25</v>
      </c>
      <c r="B11" s="46"/>
      <c r="C11" s="46"/>
      <c r="D11" s="46"/>
      <c r="E11" s="46"/>
      <c r="F11" s="46"/>
      <c r="G11" s="46"/>
      <c r="H11" s="34"/>
    </row>
    <row r="12" spans="1:14">
      <c r="A12" s="130" t="s">
        <v>0</v>
      </c>
      <c r="B12" s="130" t="s">
        <v>1</v>
      </c>
      <c r="C12" s="133" t="s">
        <v>2</v>
      </c>
      <c r="D12" s="133" t="s">
        <v>3</v>
      </c>
      <c r="E12" s="133" t="s">
        <v>61</v>
      </c>
      <c r="F12" s="26" t="s">
        <v>4</v>
      </c>
      <c r="G12" s="47"/>
      <c r="H12" s="34"/>
    </row>
    <row r="13" spans="1:14">
      <c r="A13" s="130"/>
      <c r="B13" s="130"/>
      <c r="C13" s="133"/>
      <c r="D13" s="133"/>
      <c r="E13" s="133"/>
      <c r="F13" s="26" t="s">
        <v>5</v>
      </c>
      <c r="G13" s="47"/>
      <c r="H13" s="34"/>
    </row>
    <row r="14" spans="1:14">
      <c r="A14" s="130"/>
      <c r="B14" s="130"/>
      <c r="C14" s="26" t="s">
        <v>6</v>
      </c>
      <c r="D14" s="26" t="s">
        <v>7</v>
      </c>
      <c r="E14" s="26" t="s">
        <v>8</v>
      </c>
      <c r="F14" s="26" t="s">
        <v>9</v>
      </c>
      <c r="G14" s="47"/>
      <c r="H14" s="34"/>
    </row>
    <row r="15" spans="1:14">
      <c r="A15" s="1" t="s">
        <v>50</v>
      </c>
      <c r="B15" s="2" t="s">
        <v>10</v>
      </c>
      <c r="C15" s="3">
        <v>1</v>
      </c>
      <c r="D15" s="3">
        <v>97</v>
      </c>
      <c r="E15" s="83">
        <v>0</v>
      </c>
      <c r="F15" s="84">
        <f>D15*E15</f>
        <v>0</v>
      </c>
      <c r="G15" s="48"/>
      <c r="H15" s="34"/>
    </row>
    <row r="16" spans="1:14">
      <c r="A16" s="4" t="s">
        <v>11</v>
      </c>
      <c r="B16" s="2" t="s">
        <v>10</v>
      </c>
      <c r="C16" s="3">
        <v>4</v>
      </c>
      <c r="D16" s="3">
        <v>4</v>
      </c>
      <c r="E16" s="83">
        <v>0</v>
      </c>
      <c r="F16" s="84">
        <f t="shared" ref="F16:F17" si="0">D16*E16</f>
        <v>0</v>
      </c>
      <c r="G16" s="48"/>
      <c r="H16" s="34"/>
    </row>
    <row r="17" spans="1:9">
      <c r="A17" s="1" t="s">
        <v>35</v>
      </c>
      <c r="B17" s="2" t="s">
        <v>10</v>
      </c>
      <c r="C17" s="3">
        <v>1</v>
      </c>
      <c r="D17" s="3">
        <v>1</v>
      </c>
      <c r="E17" s="83">
        <v>0</v>
      </c>
      <c r="F17" s="84">
        <f t="shared" si="0"/>
        <v>0</v>
      </c>
      <c r="G17" s="48"/>
      <c r="H17" s="34"/>
    </row>
    <row r="18" spans="1:9" ht="18" customHeight="1">
      <c r="A18" s="127" t="s">
        <v>12</v>
      </c>
      <c r="B18" s="127"/>
      <c r="C18" s="127"/>
      <c r="D18" s="127"/>
      <c r="E18" s="127"/>
      <c r="F18" s="85">
        <f>SUM(F15:F17)</f>
        <v>0</v>
      </c>
      <c r="G18" s="49"/>
      <c r="H18" s="34"/>
    </row>
    <row r="19" spans="1:9">
      <c r="A19" s="46"/>
      <c r="B19" s="46"/>
      <c r="C19" s="46"/>
      <c r="D19" s="46"/>
      <c r="E19" s="46"/>
      <c r="F19" s="46"/>
      <c r="G19" s="46"/>
      <c r="H19" s="34"/>
    </row>
    <row r="20" spans="1:9">
      <c r="A20" s="128" t="s">
        <v>26</v>
      </c>
      <c r="B20" s="129"/>
      <c r="C20" s="129"/>
      <c r="D20" s="129"/>
      <c r="E20" s="129"/>
      <c r="F20" s="129"/>
      <c r="G20" s="129"/>
      <c r="H20" s="34"/>
      <c r="I20" s="50"/>
    </row>
    <row r="21" spans="1:9" ht="25.5">
      <c r="A21" s="130" t="s">
        <v>0</v>
      </c>
      <c r="B21" s="130" t="s">
        <v>1</v>
      </c>
      <c r="C21" s="26" t="s">
        <v>2</v>
      </c>
      <c r="D21" s="26" t="s">
        <v>3</v>
      </c>
      <c r="E21" s="26" t="s">
        <v>95</v>
      </c>
      <c r="F21" s="26" t="s">
        <v>13</v>
      </c>
      <c r="G21" s="26" t="s">
        <v>14</v>
      </c>
      <c r="H21" s="51"/>
      <c r="I21" s="52"/>
    </row>
    <row r="22" spans="1:9">
      <c r="A22" s="130"/>
      <c r="B22" s="130"/>
      <c r="C22" s="26" t="s">
        <v>6</v>
      </c>
      <c r="D22" s="26" t="s">
        <v>7</v>
      </c>
      <c r="E22" s="26" t="s">
        <v>8</v>
      </c>
      <c r="F22" s="26" t="s">
        <v>15</v>
      </c>
      <c r="G22" s="26" t="s">
        <v>16</v>
      </c>
      <c r="H22" s="51"/>
      <c r="I22" s="52"/>
    </row>
    <row r="23" spans="1:9">
      <c r="A23" s="1" t="s">
        <v>50</v>
      </c>
      <c r="B23" s="2" t="s">
        <v>10</v>
      </c>
      <c r="C23" s="3">
        <v>1</v>
      </c>
      <c r="D23" s="3">
        <v>97</v>
      </c>
      <c r="E23" s="83">
        <v>0</v>
      </c>
      <c r="F23" s="5">
        <v>12</v>
      </c>
      <c r="G23" s="84">
        <f>D23*E23*F23</f>
        <v>0</v>
      </c>
      <c r="H23" s="53"/>
      <c r="I23" s="54"/>
    </row>
    <row r="24" spans="1:9">
      <c r="A24" s="4" t="s">
        <v>11</v>
      </c>
      <c r="B24" s="2" t="s">
        <v>10</v>
      </c>
      <c r="C24" s="3">
        <v>4</v>
      </c>
      <c r="D24" s="3">
        <v>4</v>
      </c>
      <c r="E24" s="83">
        <v>0</v>
      </c>
      <c r="F24" s="5">
        <v>12</v>
      </c>
      <c r="G24" s="84">
        <f t="shared" ref="G24:G25" si="1">D24*E24*F24</f>
        <v>0</v>
      </c>
      <c r="H24" s="53"/>
      <c r="I24" s="54"/>
    </row>
    <row r="25" spans="1:9">
      <c r="A25" s="1" t="s">
        <v>35</v>
      </c>
      <c r="B25" s="2" t="s">
        <v>10</v>
      </c>
      <c r="C25" s="3">
        <v>1</v>
      </c>
      <c r="D25" s="3">
        <v>1</v>
      </c>
      <c r="E25" s="83">
        <v>0</v>
      </c>
      <c r="F25" s="5">
        <v>12</v>
      </c>
      <c r="G25" s="84">
        <f t="shared" si="1"/>
        <v>0</v>
      </c>
      <c r="H25" s="53"/>
      <c r="I25" s="54"/>
    </row>
    <row r="26" spans="1:9" ht="21" customHeight="1">
      <c r="A26" s="127" t="s">
        <v>12</v>
      </c>
      <c r="B26" s="127"/>
      <c r="C26" s="127"/>
      <c r="D26" s="127"/>
      <c r="E26" s="127"/>
      <c r="F26" s="127"/>
      <c r="G26" s="85">
        <f>SUM(G23:G25)</f>
        <v>0</v>
      </c>
      <c r="H26" s="55"/>
      <c r="I26" s="50"/>
    </row>
    <row r="27" spans="1:9" ht="21" customHeight="1">
      <c r="A27" s="56"/>
      <c r="B27" s="56"/>
      <c r="C27" s="56"/>
      <c r="D27" s="56"/>
      <c r="E27" s="56"/>
      <c r="F27" s="56"/>
      <c r="G27" s="57"/>
      <c r="H27" s="55"/>
      <c r="I27" s="50"/>
    </row>
    <row r="28" spans="1:9" ht="21" customHeight="1">
      <c r="A28" s="42" t="s">
        <v>45</v>
      </c>
      <c r="B28" s="43"/>
      <c r="C28" s="43"/>
      <c r="D28" s="43"/>
      <c r="E28" s="43"/>
      <c r="F28" s="43"/>
      <c r="G28" s="43"/>
      <c r="H28" s="55"/>
    </row>
    <row r="29" spans="1:9" ht="21" customHeight="1">
      <c r="A29" s="45"/>
      <c r="B29" s="46"/>
      <c r="C29" s="46"/>
      <c r="D29" s="46"/>
      <c r="E29" s="46"/>
      <c r="F29" s="46"/>
      <c r="G29" s="46"/>
      <c r="H29" s="55"/>
    </row>
    <row r="30" spans="1:9" ht="21" customHeight="1">
      <c r="A30" s="42" t="s">
        <v>25</v>
      </c>
      <c r="B30" s="46"/>
      <c r="C30" s="46"/>
      <c r="D30" s="46"/>
      <c r="E30" s="46"/>
      <c r="F30" s="46"/>
      <c r="G30" s="46"/>
      <c r="H30" s="55"/>
    </row>
    <row r="31" spans="1:9" ht="21" customHeight="1">
      <c r="A31" s="130" t="s">
        <v>0</v>
      </c>
      <c r="B31" s="130" t="s">
        <v>1</v>
      </c>
      <c r="C31" s="133" t="s">
        <v>42</v>
      </c>
      <c r="D31" s="133" t="s">
        <v>61</v>
      </c>
      <c r="E31" s="26" t="s">
        <v>4</v>
      </c>
      <c r="F31" s="58"/>
      <c r="G31" s="47"/>
      <c r="H31" s="55"/>
    </row>
    <row r="32" spans="1:9" ht="21" customHeight="1">
      <c r="A32" s="130"/>
      <c r="B32" s="130"/>
      <c r="C32" s="133"/>
      <c r="D32" s="133"/>
      <c r="E32" s="26" t="s">
        <v>5</v>
      </c>
      <c r="F32" s="58"/>
      <c r="G32" s="47"/>
      <c r="H32" s="55"/>
    </row>
    <row r="33" spans="1:8" ht="21" customHeight="1">
      <c r="A33" s="130"/>
      <c r="B33" s="130"/>
      <c r="C33" s="26" t="s">
        <v>7</v>
      </c>
      <c r="D33" s="26" t="s">
        <v>8</v>
      </c>
      <c r="E33" s="26" t="s">
        <v>9</v>
      </c>
      <c r="F33" s="58"/>
      <c r="G33" s="47"/>
      <c r="H33" s="55"/>
    </row>
    <row r="34" spans="1:8" ht="21" customHeight="1">
      <c r="A34" s="1" t="s">
        <v>40</v>
      </c>
      <c r="B34" s="2" t="s">
        <v>41</v>
      </c>
      <c r="C34" s="3">
        <v>65</v>
      </c>
      <c r="D34" s="83">
        <v>0</v>
      </c>
      <c r="E34" s="84">
        <f>D34*C34</f>
        <v>0</v>
      </c>
      <c r="F34" s="59"/>
      <c r="G34" s="48"/>
      <c r="H34" s="55"/>
    </row>
    <row r="35" spans="1:8" ht="21" customHeight="1">
      <c r="A35" s="1" t="s">
        <v>43</v>
      </c>
      <c r="B35" s="2" t="s">
        <v>41</v>
      </c>
      <c r="C35" s="3">
        <v>4</v>
      </c>
      <c r="D35" s="83">
        <v>0</v>
      </c>
      <c r="E35" s="84">
        <f t="shared" ref="E35:E37" si="2">D35*C35</f>
        <v>0</v>
      </c>
      <c r="F35" s="59"/>
      <c r="G35" s="48"/>
      <c r="H35" s="55"/>
    </row>
    <row r="36" spans="1:8" ht="21" customHeight="1">
      <c r="A36" s="1" t="s">
        <v>44</v>
      </c>
      <c r="B36" s="2" t="s">
        <v>41</v>
      </c>
      <c r="C36" s="3">
        <v>14</v>
      </c>
      <c r="D36" s="83">
        <v>0</v>
      </c>
      <c r="E36" s="84">
        <f t="shared" si="2"/>
        <v>0</v>
      </c>
      <c r="F36" s="59"/>
      <c r="G36" s="48"/>
      <c r="H36" s="55"/>
    </row>
    <row r="37" spans="1:8" ht="21" customHeight="1">
      <c r="A37" s="1" t="s">
        <v>46</v>
      </c>
      <c r="B37" s="2" t="s">
        <v>41</v>
      </c>
      <c r="C37" s="2">
        <v>1</v>
      </c>
      <c r="D37" s="83">
        <v>0</v>
      </c>
      <c r="E37" s="84">
        <f t="shared" si="2"/>
        <v>0</v>
      </c>
      <c r="F37" s="59"/>
      <c r="G37" s="48"/>
      <c r="H37" s="55"/>
    </row>
    <row r="38" spans="1:8" ht="21" customHeight="1">
      <c r="A38" s="127" t="s">
        <v>12</v>
      </c>
      <c r="B38" s="127"/>
      <c r="C38" s="127"/>
      <c r="D38" s="127"/>
      <c r="E38" s="85">
        <f>SUM(E34:E37)</f>
        <v>0</v>
      </c>
      <c r="F38" s="57"/>
      <c r="G38" s="49"/>
      <c r="H38" s="55"/>
    </row>
    <row r="39" spans="1:8" ht="21" customHeight="1">
      <c r="A39" s="46"/>
      <c r="B39" s="46"/>
      <c r="C39" s="46"/>
      <c r="D39" s="46"/>
      <c r="E39" s="46"/>
      <c r="F39" s="46"/>
      <c r="G39" s="46"/>
      <c r="H39" s="55"/>
    </row>
    <row r="40" spans="1:8" ht="21" customHeight="1">
      <c r="A40" s="42" t="s">
        <v>31</v>
      </c>
      <c r="B40" s="46"/>
      <c r="C40" s="46"/>
      <c r="D40" s="46"/>
      <c r="E40" s="46"/>
      <c r="F40" s="46"/>
      <c r="G40" s="46"/>
      <c r="H40" s="55"/>
    </row>
    <row r="41" spans="1:8" ht="21" customHeight="1">
      <c r="A41" s="130" t="s">
        <v>0</v>
      </c>
      <c r="B41" s="130" t="s">
        <v>1</v>
      </c>
      <c r="C41" s="133" t="s">
        <v>42</v>
      </c>
      <c r="D41" s="133" t="s">
        <v>95</v>
      </c>
      <c r="E41" s="134" t="s">
        <v>13</v>
      </c>
      <c r="F41" s="26" t="s">
        <v>4</v>
      </c>
      <c r="G41" s="46"/>
      <c r="H41" s="55"/>
    </row>
    <row r="42" spans="1:8" ht="21" customHeight="1">
      <c r="A42" s="130"/>
      <c r="B42" s="130"/>
      <c r="C42" s="133"/>
      <c r="D42" s="133"/>
      <c r="E42" s="135"/>
      <c r="F42" s="26" t="s">
        <v>5</v>
      </c>
      <c r="G42" s="46"/>
      <c r="H42" s="55"/>
    </row>
    <row r="43" spans="1:8" ht="21" customHeight="1">
      <c r="A43" s="130"/>
      <c r="B43" s="130"/>
      <c r="C43" s="26" t="s">
        <v>7</v>
      </c>
      <c r="D43" s="26" t="s">
        <v>8</v>
      </c>
      <c r="E43" s="26" t="s">
        <v>15</v>
      </c>
      <c r="F43" s="26" t="s">
        <v>48</v>
      </c>
      <c r="G43" s="46"/>
      <c r="H43" s="55"/>
    </row>
    <row r="44" spans="1:8" ht="21" customHeight="1">
      <c r="A44" s="1" t="s">
        <v>40</v>
      </c>
      <c r="B44" s="2" t="s">
        <v>41</v>
      </c>
      <c r="C44" s="3">
        <v>65</v>
      </c>
      <c r="D44" s="83">
        <v>0</v>
      </c>
      <c r="E44" s="7">
        <v>12</v>
      </c>
      <c r="F44" s="86">
        <f>E44*D44*C44</f>
        <v>0</v>
      </c>
      <c r="G44" s="46"/>
      <c r="H44" s="55"/>
    </row>
    <row r="45" spans="1:8" ht="21" customHeight="1">
      <c r="A45" s="1" t="s">
        <v>43</v>
      </c>
      <c r="B45" s="2" t="s">
        <v>41</v>
      </c>
      <c r="C45" s="3">
        <v>4</v>
      </c>
      <c r="D45" s="83">
        <v>0</v>
      </c>
      <c r="E45" s="7">
        <v>12</v>
      </c>
      <c r="F45" s="86">
        <f t="shared" ref="F45:F47" si="3">E45*D45*C45</f>
        <v>0</v>
      </c>
      <c r="G45" s="46"/>
      <c r="H45" s="55"/>
    </row>
    <row r="46" spans="1:8" ht="21" customHeight="1">
      <c r="A46" s="1" t="s">
        <v>44</v>
      </c>
      <c r="B46" s="2" t="s">
        <v>41</v>
      </c>
      <c r="C46" s="3">
        <v>14</v>
      </c>
      <c r="D46" s="83">
        <v>0</v>
      </c>
      <c r="E46" s="7">
        <v>12</v>
      </c>
      <c r="F46" s="86">
        <f t="shared" si="3"/>
        <v>0</v>
      </c>
      <c r="G46" s="46"/>
      <c r="H46" s="55"/>
    </row>
    <row r="47" spans="1:8" ht="21" customHeight="1">
      <c r="A47" s="1" t="s">
        <v>46</v>
      </c>
      <c r="B47" s="2" t="s">
        <v>41</v>
      </c>
      <c r="C47" s="2">
        <v>1</v>
      </c>
      <c r="D47" s="83">
        <v>0</v>
      </c>
      <c r="E47" s="7">
        <v>12</v>
      </c>
      <c r="F47" s="86">
        <f t="shared" si="3"/>
        <v>0</v>
      </c>
      <c r="G47" s="46"/>
      <c r="H47" s="55"/>
    </row>
    <row r="48" spans="1:8" ht="21" customHeight="1">
      <c r="A48" s="142" t="s">
        <v>12</v>
      </c>
      <c r="B48" s="143"/>
      <c r="C48" s="143"/>
      <c r="D48" s="143"/>
      <c r="E48" s="144"/>
      <c r="F48" s="85">
        <f>SUM(F44:F47)</f>
        <v>0</v>
      </c>
      <c r="G48" s="46"/>
      <c r="H48" s="55"/>
    </row>
    <row r="49" spans="1:8">
      <c r="A49" s="56"/>
      <c r="B49" s="56"/>
      <c r="C49" s="56"/>
      <c r="D49" s="56"/>
      <c r="E49" s="56"/>
      <c r="F49" s="56"/>
      <c r="G49" s="57"/>
      <c r="H49" s="55"/>
    </row>
    <row r="50" spans="1:8">
      <c r="A50" s="56"/>
      <c r="B50" s="56"/>
      <c r="C50" s="56"/>
      <c r="D50" s="56"/>
      <c r="E50" s="56"/>
      <c r="F50" s="56"/>
      <c r="G50" s="57"/>
      <c r="H50" s="55"/>
    </row>
    <row r="51" spans="1:8">
      <c r="A51" s="60" t="s">
        <v>27</v>
      </c>
      <c r="B51" s="61"/>
      <c r="C51" s="61"/>
      <c r="D51" s="61"/>
      <c r="E51" s="61"/>
      <c r="F51" s="61"/>
      <c r="G51" s="62"/>
      <c r="H51" s="63"/>
    </row>
    <row r="52" spans="1:8">
      <c r="A52" s="131" t="s">
        <v>0</v>
      </c>
      <c r="B52" s="131" t="s">
        <v>1</v>
      </c>
      <c r="C52" s="132" t="s">
        <v>17</v>
      </c>
      <c r="D52" s="133" t="s">
        <v>13</v>
      </c>
      <c r="E52" s="133" t="s">
        <v>96</v>
      </c>
      <c r="F52" s="26" t="s">
        <v>18</v>
      </c>
      <c r="G52" s="47"/>
      <c r="H52" s="34"/>
    </row>
    <row r="53" spans="1:8" ht="24.75" customHeight="1">
      <c r="A53" s="131"/>
      <c r="B53" s="131"/>
      <c r="C53" s="132"/>
      <c r="D53" s="133"/>
      <c r="E53" s="133"/>
      <c r="F53" s="26" t="s">
        <v>5</v>
      </c>
      <c r="G53" s="47"/>
      <c r="H53" s="34"/>
    </row>
    <row r="54" spans="1:8">
      <c r="A54" s="131"/>
      <c r="B54" s="131"/>
      <c r="C54" s="27" t="s">
        <v>6</v>
      </c>
      <c r="D54" s="26" t="s">
        <v>7</v>
      </c>
      <c r="E54" s="26" t="s">
        <v>8</v>
      </c>
      <c r="F54" s="26" t="s">
        <v>19</v>
      </c>
      <c r="G54" s="47"/>
      <c r="H54" s="34"/>
    </row>
    <row r="55" spans="1:8">
      <c r="A55" s="124" t="s">
        <v>20</v>
      </c>
      <c r="B55" s="124"/>
      <c r="C55" s="124"/>
      <c r="D55" s="124"/>
      <c r="E55" s="124"/>
      <c r="F55" s="124"/>
      <c r="G55" s="64"/>
      <c r="H55" s="34"/>
    </row>
    <row r="56" spans="1:8">
      <c r="A56" s="6" t="s">
        <v>21</v>
      </c>
      <c r="B56" s="2" t="s">
        <v>47</v>
      </c>
      <c r="C56" s="3">
        <v>600000</v>
      </c>
      <c r="D56" s="7">
        <v>12</v>
      </c>
      <c r="E56" s="83">
        <v>0</v>
      </c>
      <c r="F56" s="84">
        <f>E56*C56*D56</f>
        <v>0</v>
      </c>
      <c r="G56" s="48"/>
      <c r="H56" s="34"/>
    </row>
    <row r="57" spans="1:8">
      <c r="A57" s="1" t="s">
        <v>22</v>
      </c>
      <c r="B57" s="2" t="s">
        <v>47</v>
      </c>
      <c r="C57" s="3">
        <v>600000</v>
      </c>
      <c r="D57" s="7">
        <v>12</v>
      </c>
      <c r="E57" s="83">
        <v>0</v>
      </c>
      <c r="F57" s="84">
        <f t="shared" ref="F57:F60" si="4">E57*C57*D57</f>
        <v>0</v>
      </c>
      <c r="G57" s="48"/>
      <c r="H57" s="34"/>
    </row>
    <row r="58" spans="1:8">
      <c r="A58" s="1" t="s">
        <v>29</v>
      </c>
      <c r="B58" s="2" t="s">
        <v>47</v>
      </c>
      <c r="C58" s="3">
        <v>300000</v>
      </c>
      <c r="D58" s="7">
        <v>12</v>
      </c>
      <c r="E58" s="83">
        <v>0</v>
      </c>
      <c r="F58" s="84">
        <f t="shared" si="4"/>
        <v>0</v>
      </c>
      <c r="G58" s="48"/>
      <c r="H58" s="34"/>
    </row>
    <row r="59" spans="1:8" ht="18.75" customHeight="1">
      <c r="A59" s="126">
        <v>0</v>
      </c>
      <c r="B59" s="126"/>
      <c r="C59" s="126"/>
      <c r="D59" s="126"/>
      <c r="E59" s="126"/>
      <c r="F59" s="126"/>
      <c r="G59" s="65"/>
      <c r="H59" s="34"/>
    </row>
    <row r="60" spans="1:8" ht="33.75" customHeight="1">
      <c r="A60" s="1" t="s">
        <v>23</v>
      </c>
      <c r="B60" s="103" t="s">
        <v>24</v>
      </c>
      <c r="C60" s="3">
        <v>1150</v>
      </c>
      <c r="D60" s="7">
        <v>12</v>
      </c>
      <c r="E60" s="83">
        <v>0</v>
      </c>
      <c r="F60" s="84">
        <f t="shared" si="4"/>
        <v>0</v>
      </c>
      <c r="G60" s="48"/>
      <c r="H60" s="34"/>
    </row>
    <row r="61" spans="1:8" ht="18.75" customHeight="1">
      <c r="A61" s="125" t="s">
        <v>12</v>
      </c>
      <c r="B61" s="125"/>
      <c r="C61" s="125"/>
      <c r="D61" s="125"/>
      <c r="E61" s="125"/>
      <c r="F61" s="90">
        <f>F60+F58+F57+F56</f>
        <v>0</v>
      </c>
      <c r="G61" s="48"/>
      <c r="H61" s="34"/>
    </row>
    <row r="62" spans="1:8" ht="18.75" customHeight="1">
      <c r="A62" s="34"/>
      <c r="G62" s="48"/>
      <c r="H62" s="34"/>
    </row>
    <row r="63" spans="1:8" ht="18.75" customHeight="1">
      <c r="G63" s="48"/>
      <c r="H63" s="34"/>
    </row>
    <row r="64" spans="1:8" ht="18.75" customHeight="1">
      <c r="A64" s="60" t="s">
        <v>102</v>
      </c>
      <c r="G64" s="48"/>
      <c r="H64" s="34"/>
    </row>
    <row r="65" spans="1:29" s="94" customFormat="1" ht="18.75" customHeight="1">
      <c r="A65" s="60" t="s">
        <v>103</v>
      </c>
      <c r="B65" s="29"/>
      <c r="C65" s="29"/>
      <c r="D65" s="29"/>
      <c r="E65" s="29"/>
      <c r="F65" s="34"/>
      <c r="G65" s="47"/>
      <c r="H65" s="34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1:29" s="94" customFormat="1" ht="25.5">
      <c r="A66" s="97" t="s">
        <v>0</v>
      </c>
      <c r="B66" s="97" t="s">
        <v>97</v>
      </c>
      <c r="C66" s="97" t="s">
        <v>2</v>
      </c>
      <c r="D66" s="97" t="s">
        <v>106</v>
      </c>
      <c r="E66" s="97" t="s">
        <v>98</v>
      </c>
      <c r="F66" s="34"/>
      <c r="G66" s="47"/>
      <c r="H66" s="34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 s="94" customFormat="1" ht="18.75" customHeight="1">
      <c r="A67" s="97"/>
      <c r="B67" s="97"/>
      <c r="C67" s="98" t="s">
        <v>6</v>
      </c>
      <c r="D67" s="98" t="s">
        <v>7</v>
      </c>
      <c r="E67" s="98" t="s">
        <v>99</v>
      </c>
      <c r="F67" s="34"/>
      <c r="G67" s="47"/>
      <c r="H67" s="34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29" s="94" customFormat="1" ht="18.75" customHeight="1">
      <c r="A68" s="99" t="s">
        <v>137</v>
      </c>
      <c r="B68" s="100" t="s">
        <v>100</v>
      </c>
      <c r="C68" s="100">
        <v>1</v>
      </c>
      <c r="D68" s="87">
        <v>0</v>
      </c>
      <c r="E68" s="114">
        <f>C68*D68</f>
        <v>0</v>
      </c>
      <c r="F68" s="34"/>
      <c r="G68" s="64"/>
      <c r="H68" s="34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1:29" s="94" customFormat="1" ht="18.75" customHeight="1">
      <c r="A69" s="146" t="s">
        <v>138</v>
      </c>
      <c r="B69" s="146"/>
      <c r="C69" s="146"/>
      <c r="D69" s="146"/>
      <c r="E69" s="115">
        <f>SUM(E68:E68)</f>
        <v>0</v>
      </c>
      <c r="F69" s="34"/>
      <c r="G69" s="48"/>
      <c r="H69" s="34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s="94" customFormat="1" ht="18.75" customHeight="1">
      <c r="A70" s="95"/>
      <c r="B70" s="95"/>
      <c r="C70" s="95"/>
      <c r="D70" s="95"/>
      <c r="E70" s="95"/>
      <c r="F70" s="95"/>
      <c r="G70" s="48"/>
      <c r="H70" s="34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s="94" customFormat="1" ht="18.75" customHeight="1">
      <c r="A71" s="96" t="s">
        <v>105</v>
      </c>
      <c r="B71" s="95"/>
      <c r="C71" s="95"/>
      <c r="D71" s="95"/>
      <c r="E71" s="95"/>
      <c r="F71" s="95"/>
      <c r="G71" s="48"/>
      <c r="H71" s="34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s="94" customFormat="1">
      <c r="A72" s="147" t="s">
        <v>0</v>
      </c>
      <c r="B72" s="147" t="s">
        <v>97</v>
      </c>
      <c r="C72" s="97" t="s">
        <v>2</v>
      </c>
      <c r="D72" s="97" t="s">
        <v>13</v>
      </c>
      <c r="E72" s="97" t="s">
        <v>104</v>
      </c>
      <c r="F72" s="97" t="s">
        <v>14</v>
      </c>
      <c r="G72" s="65"/>
      <c r="H72" s="34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s="94" customFormat="1" ht="18.75" customHeight="1">
      <c r="A73" s="147"/>
      <c r="B73" s="147"/>
      <c r="C73" s="97" t="s">
        <v>6</v>
      </c>
      <c r="D73" s="97" t="s">
        <v>7</v>
      </c>
      <c r="E73" s="97" t="s">
        <v>8</v>
      </c>
      <c r="F73" s="97" t="s">
        <v>101</v>
      </c>
      <c r="G73" s="48"/>
      <c r="H73" s="34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s="94" customFormat="1" ht="18.75" customHeight="1">
      <c r="A74" s="99" t="s">
        <v>137</v>
      </c>
      <c r="B74" s="100" t="s">
        <v>100</v>
      </c>
      <c r="C74" s="101">
        <v>1</v>
      </c>
      <c r="D74" s="101">
        <v>12</v>
      </c>
      <c r="E74" s="87">
        <v>0</v>
      </c>
      <c r="F74" s="114">
        <f>C74*D74*E74</f>
        <v>0</v>
      </c>
      <c r="G74" s="48"/>
      <c r="H74" s="34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s="94" customFormat="1" ht="18.75" customHeight="1">
      <c r="A75" s="148" t="s">
        <v>109</v>
      </c>
      <c r="B75" s="148"/>
      <c r="C75" s="148"/>
      <c r="D75" s="148"/>
      <c r="E75" s="148"/>
      <c r="F75" s="116">
        <f>SUM(F74:F74)</f>
        <v>0</v>
      </c>
      <c r="G75" s="48"/>
      <c r="H75" s="34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s="91" customFormat="1" ht="18.75" customHeight="1">
      <c r="A76" s="92"/>
      <c r="B76" s="92"/>
      <c r="C76" s="92"/>
      <c r="D76" s="92"/>
      <c r="E76" s="92"/>
      <c r="F76" s="93"/>
      <c r="G76" s="48"/>
      <c r="H76" s="34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ht="18.75" customHeight="1">
      <c r="A77" s="37" t="s">
        <v>57</v>
      </c>
      <c r="B77" s="38"/>
      <c r="C77" s="38"/>
      <c r="D77" s="38"/>
      <c r="E77" s="38"/>
      <c r="F77" s="38"/>
      <c r="G77" s="38"/>
    </row>
    <row r="78" spans="1:29">
      <c r="H78" s="44"/>
    </row>
    <row r="79" spans="1:29">
      <c r="A79" s="12" t="s">
        <v>58</v>
      </c>
      <c r="B79" s="10"/>
      <c r="C79" s="11"/>
      <c r="D79" s="11"/>
      <c r="E79" s="11"/>
      <c r="F79" s="11"/>
      <c r="G79" s="11"/>
      <c r="H79" s="34"/>
    </row>
    <row r="80" spans="1:29">
      <c r="A80" s="12"/>
      <c r="B80" s="10"/>
      <c r="C80" s="11"/>
      <c r="D80" s="11"/>
      <c r="E80" s="11"/>
      <c r="F80" s="11"/>
      <c r="G80" s="11"/>
      <c r="H80" s="34"/>
    </row>
    <row r="81" spans="1:8">
      <c r="A81" s="13" t="s">
        <v>59</v>
      </c>
      <c r="B81" s="10"/>
      <c r="C81" s="11"/>
      <c r="D81" s="11"/>
      <c r="E81" s="11"/>
      <c r="F81" s="11"/>
      <c r="G81" s="11"/>
      <c r="H81" s="34"/>
    </row>
    <row r="82" spans="1:8" s="76" customFormat="1" ht="25.5">
      <c r="A82" s="14" t="s">
        <v>0</v>
      </c>
      <c r="B82" s="25" t="s">
        <v>60</v>
      </c>
      <c r="C82" s="145" t="s">
        <v>61</v>
      </c>
      <c r="D82" s="145"/>
      <c r="E82" s="145" t="s">
        <v>17</v>
      </c>
      <c r="F82" s="145"/>
      <c r="G82" s="25" t="s">
        <v>62</v>
      </c>
      <c r="H82" s="75"/>
    </row>
    <row r="83" spans="1:8" s="76" customFormat="1">
      <c r="A83" s="77" t="s">
        <v>63</v>
      </c>
      <c r="B83" s="25"/>
      <c r="C83" s="145" t="s">
        <v>6</v>
      </c>
      <c r="D83" s="145"/>
      <c r="E83" s="145" t="s">
        <v>7</v>
      </c>
      <c r="F83" s="145"/>
      <c r="G83" s="25" t="s">
        <v>64</v>
      </c>
      <c r="H83" s="75"/>
    </row>
    <row r="84" spans="1:8" ht="38.25">
      <c r="A84" s="15" t="s">
        <v>139</v>
      </c>
      <c r="B84" s="16" t="s">
        <v>65</v>
      </c>
      <c r="C84" s="136">
        <v>0</v>
      </c>
      <c r="D84" s="136"/>
      <c r="E84" s="137">
        <v>37</v>
      </c>
      <c r="F84" s="137"/>
      <c r="G84" s="31">
        <f>C84*E84</f>
        <v>0</v>
      </c>
      <c r="H84" s="34"/>
    </row>
    <row r="85" spans="1:8" ht="89.25">
      <c r="A85" s="15" t="s">
        <v>142</v>
      </c>
      <c r="B85" s="16" t="s">
        <v>65</v>
      </c>
      <c r="C85" s="136">
        <v>0</v>
      </c>
      <c r="D85" s="136"/>
      <c r="E85" s="137">
        <v>82</v>
      </c>
      <c r="F85" s="137"/>
      <c r="G85" s="31">
        <f t="shared" ref="G85:G88" si="5">C85*E85</f>
        <v>0</v>
      </c>
      <c r="H85" s="34"/>
    </row>
    <row r="86" spans="1:8" ht="75.75" customHeight="1">
      <c r="A86" s="104" t="s">
        <v>111</v>
      </c>
      <c r="B86" s="16" t="s">
        <v>65</v>
      </c>
      <c r="C86" s="136">
        <v>0</v>
      </c>
      <c r="D86" s="136"/>
      <c r="E86" s="137">
        <v>6</v>
      </c>
      <c r="F86" s="137"/>
      <c r="G86" s="31">
        <f t="shared" si="5"/>
        <v>0</v>
      </c>
      <c r="H86" s="34"/>
    </row>
    <row r="87" spans="1:8" ht="51">
      <c r="A87" s="15" t="s">
        <v>112</v>
      </c>
      <c r="B87" s="16" t="s">
        <v>65</v>
      </c>
      <c r="C87" s="138">
        <v>0</v>
      </c>
      <c r="D87" s="139"/>
      <c r="E87" s="140">
        <v>1</v>
      </c>
      <c r="F87" s="141"/>
      <c r="G87" s="31">
        <f t="shared" si="5"/>
        <v>0</v>
      </c>
      <c r="H87" s="34"/>
    </row>
    <row r="88" spans="1:8" ht="47.25" customHeight="1">
      <c r="A88" s="23" t="s">
        <v>113</v>
      </c>
      <c r="B88" s="16" t="s">
        <v>65</v>
      </c>
      <c r="C88" s="136">
        <v>0</v>
      </c>
      <c r="D88" s="136"/>
      <c r="E88" s="137">
        <v>3</v>
      </c>
      <c r="F88" s="137"/>
      <c r="G88" s="31">
        <f t="shared" si="5"/>
        <v>0</v>
      </c>
      <c r="H88" s="34"/>
    </row>
    <row r="89" spans="1:8">
      <c r="A89" s="149" t="s">
        <v>62</v>
      </c>
      <c r="B89" s="150"/>
      <c r="C89" s="150"/>
      <c r="D89" s="150"/>
      <c r="E89" s="150"/>
      <c r="F89" s="151"/>
      <c r="G89" s="32">
        <f>SUM(G84:G88)</f>
        <v>0</v>
      </c>
      <c r="H89" s="34"/>
    </row>
    <row r="90" spans="1:8">
      <c r="A90" s="17"/>
      <c r="B90" s="18"/>
      <c r="C90" s="17"/>
      <c r="D90" s="17"/>
      <c r="E90" s="17"/>
      <c r="F90" s="17"/>
      <c r="G90" s="19"/>
      <c r="H90" s="34"/>
    </row>
    <row r="91" spans="1:8">
      <c r="A91" s="13" t="s">
        <v>66</v>
      </c>
      <c r="B91" s="10"/>
      <c r="C91" s="11"/>
      <c r="D91" s="11"/>
      <c r="E91" s="11"/>
      <c r="F91" s="11"/>
      <c r="G91" s="11"/>
      <c r="H91" s="34"/>
    </row>
    <row r="92" spans="1:8" s="76" customFormat="1" ht="25.5">
      <c r="A92" s="14" t="s">
        <v>0</v>
      </c>
      <c r="B92" s="25" t="s">
        <v>60</v>
      </c>
      <c r="C92" s="145" t="s">
        <v>61</v>
      </c>
      <c r="D92" s="145"/>
      <c r="E92" s="145" t="s">
        <v>17</v>
      </c>
      <c r="F92" s="145"/>
      <c r="G92" s="25" t="s">
        <v>13</v>
      </c>
      <c r="H92" s="26" t="s">
        <v>62</v>
      </c>
    </row>
    <row r="93" spans="1:8" s="76" customFormat="1">
      <c r="A93" s="77" t="s">
        <v>67</v>
      </c>
      <c r="B93" s="25"/>
      <c r="C93" s="145" t="s">
        <v>6</v>
      </c>
      <c r="D93" s="145"/>
      <c r="E93" s="145" t="s">
        <v>7</v>
      </c>
      <c r="F93" s="145"/>
      <c r="G93" s="25" t="s">
        <v>8</v>
      </c>
      <c r="H93" s="26" t="s">
        <v>19</v>
      </c>
    </row>
    <row r="94" spans="1:8" ht="54" customHeight="1">
      <c r="A94" s="15" t="s">
        <v>140</v>
      </c>
      <c r="B94" s="16" t="s">
        <v>65</v>
      </c>
      <c r="C94" s="136">
        <v>0</v>
      </c>
      <c r="D94" s="136"/>
      <c r="E94" s="137">
        <v>37</v>
      </c>
      <c r="F94" s="137"/>
      <c r="G94" s="20">
        <v>12</v>
      </c>
      <c r="H94" s="66">
        <f>C94*E94*G94</f>
        <v>0</v>
      </c>
    </row>
    <row r="95" spans="1:8" ht="95.25" customHeight="1">
      <c r="A95" s="15" t="s">
        <v>141</v>
      </c>
      <c r="B95" s="16" t="s">
        <v>65</v>
      </c>
      <c r="C95" s="136">
        <v>0</v>
      </c>
      <c r="D95" s="136"/>
      <c r="E95" s="137">
        <v>82</v>
      </c>
      <c r="F95" s="137"/>
      <c r="G95" s="20">
        <v>12</v>
      </c>
      <c r="H95" s="66">
        <f t="shared" ref="H95:H98" si="6">C95*E95*G95</f>
        <v>0</v>
      </c>
    </row>
    <row r="96" spans="1:8" ht="63.75">
      <c r="A96" s="15" t="s">
        <v>114</v>
      </c>
      <c r="B96" s="16" t="s">
        <v>65</v>
      </c>
      <c r="C96" s="136">
        <v>0</v>
      </c>
      <c r="D96" s="136"/>
      <c r="E96" s="137">
        <v>6</v>
      </c>
      <c r="F96" s="137"/>
      <c r="G96" s="20">
        <v>12</v>
      </c>
      <c r="H96" s="66">
        <f t="shared" si="6"/>
        <v>0</v>
      </c>
    </row>
    <row r="97" spans="1:8" ht="38.25">
      <c r="A97" s="15" t="s">
        <v>115</v>
      </c>
      <c r="B97" s="16" t="s">
        <v>65</v>
      </c>
      <c r="C97" s="138">
        <v>0</v>
      </c>
      <c r="D97" s="139"/>
      <c r="E97" s="140">
        <v>1</v>
      </c>
      <c r="F97" s="141"/>
      <c r="G97" s="20">
        <v>12</v>
      </c>
      <c r="H97" s="66">
        <f t="shared" si="6"/>
        <v>0</v>
      </c>
    </row>
    <row r="98" spans="1:8" ht="56.25" customHeight="1">
      <c r="A98" s="23" t="s">
        <v>116</v>
      </c>
      <c r="B98" s="16" t="s">
        <v>65</v>
      </c>
      <c r="C98" s="136">
        <v>0</v>
      </c>
      <c r="D98" s="136"/>
      <c r="E98" s="137">
        <v>3</v>
      </c>
      <c r="F98" s="137"/>
      <c r="G98" s="20">
        <v>12</v>
      </c>
      <c r="H98" s="66">
        <f t="shared" si="6"/>
        <v>0</v>
      </c>
    </row>
    <row r="99" spans="1:8">
      <c r="A99" s="169" t="s">
        <v>62</v>
      </c>
      <c r="B99" s="170"/>
      <c r="C99" s="170"/>
      <c r="D99" s="170"/>
      <c r="E99" s="170"/>
      <c r="F99" s="170"/>
      <c r="G99" s="171"/>
      <c r="H99" s="67">
        <f>SUM(H94:H98)</f>
        <v>0</v>
      </c>
    </row>
    <row r="100" spans="1:8">
      <c r="A100" s="168"/>
      <c r="B100" s="168"/>
      <c r="C100" s="168"/>
      <c r="D100" s="168"/>
      <c r="E100" s="168"/>
      <c r="F100" s="168"/>
      <c r="G100" s="168"/>
      <c r="H100" s="55"/>
    </row>
    <row r="101" spans="1:8">
      <c r="A101" s="13" t="s">
        <v>68</v>
      </c>
      <c r="B101" s="10"/>
      <c r="C101" s="11"/>
      <c r="D101" s="11"/>
      <c r="E101" s="11"/>
      <c r="F101" s="11"/>
      <c r="G101" s="11"/>
      <c r="H101" s="55"/>
    </row>
    <row r="102" spans="1:8" s="76" customFormat="1" ht="25.5">
      <c r="A102" s="77" t="s">
        <v>0</v>
      </c>
      <c r="B102" s="25" t="s">
        <v>60</v>
      </c>
      <c r="C102" s="25" t="s">
        <v>61</v>
      </c>
      <c r="D102" s="25" t="s">
        <v>69</v>
      </c>
      <c r="E102" s="25" t="s">
        <v>62</v>
      </c>
      <c r="F102" s="25" t="s">
        <v>70</v>
      </c>
      <c r="G102" s="78"/>
      <c r="H102" s="55"/>
    </row>
    <row r="103" spans="1:8" s="76" customFormat="1">
      <c r="A103" s="79"/>
      <c r="B103" s="80"/>
      <c r="C103" s="25" t="s">
        <v>6</v>
      </c>
      <c r="D103" s="25" t="s">
        <v>7</v>
      </c>
      <c r="E103" s="81" t="s">
        <v>64</v>
      </c>
      <c r="F103" s="82"/>
      <c r="G103" s="78"/>
      <c r="H103" s="55"/>
    </row>
    <row r="104" spans="1:8" ht="14.25" customHeight="1">
      <c r="A104" s="21" t="s">
        <v>117</v>
      </c>
      <c r="B104" s="22" t="s">
        <v>71</v>
      </c>
      <c r="C104" s="68">
        <v>0</v>
      </c>
      <c r="D104" s="24">
        <v>2</v>
      </c>
      <c r="E104" s="69">
        <f>C104*D104</f>
        <v>0</v>
      </c>
      <c r="F104" s="117"/>
      <c r="G104" s="11"/>
      <c r="H104" s="55"/>
    </row>
    <row r="105" spans="1:8">
      <c r="A105" s="21" t="s">
        <v>87</v>
      </c>
      <c r="B105" s="22" t="s">
        <v>71</v>
      </c>
      <c r="C105" s="68">
        <v>0</v>
      </c>
      <c r="D105" s="24">
        <v>35</v>
      </c>
      <c r="E105" s="69">
        <f t="shared" ref="E105:E107" si="7">C105*D105</f>
        <v>0</v>
      </c>
      <c r="F105" s="118"/>
      <c r="G105" s="11"/>
      <c r="H105" s="55"/>
    </row>
    <row r="106" spans="1:8">
      <c r="A106" s="21" t="s">
        <v>88</v>
      </c>
      <c r="B106" s="22" t="s">
        <v>71</v>
      </c>
      <c r="C106" s="68">
        <v>0</v>
      </c>
      <c r="D106" s="24">
        <v>3</v>
      </c>
      <c r="E106" s="69">
        <f t="shared" si="7"/>
        <v>0</v>
      </c>
      <c r="F106" s="118"/>
      <c r="G106" s="11"/>
      <c r="H106" s="55"/>
    </row>
    <row r="107" spans="1:8">
      <c r="A107" s="21" t="s">
        <v>93</v>
      </c>
      <c r="B107" s="22" t="s">
        <v>71</v>
      </c>
      <c r="C107" s="68">
        <v>0</v>
      </c>
      <c r="D107" s="24">
        <v>26</v>
      </c>
      <c r="E107" s="69">
        <f t="shared" si="7"/>
        <v>0</v>
      </c>
      <c r="F107" s="118"/>
      <c r="G107" s="11"/>
      <c r="H107" s="55"/>
    </row>
    <row r="108" spans="1:8">
      <c r="A108" s="156" t="s">
        <v>62</v>
      </c>
      <c r="B108" s="157"/>
      <c r="C108" s="157"/>
      <c r="D108" s="158"/>
      <c r="E108" s="32">
        <f>SUM(E104:E107)</f>
        <v>0</v>
      </c>
      <c r="F108" s="118"/>
      <c r="G108" s="11"/>
      <c r="H108" s="55"/>
    </row>
    <row r="109" spans="1:8">
      <c r="A109" s="8"/>
      <c r="B109" s="8"/>
      <c r="C109" s="8"/>
      <c r="D109" s="8"/>
      <c r="E109" s="8"/>
      <c r="F109" s="9"/>
    </row>
    <row r="110" spans="1:8">
      <c r="A110" s="8"/>
      <c r="B110" s="8"/>
      <c r="C110" s="8"/>
      <c r="D110" s="8"/>
      <c r="E110" s="8"/>
      <c r="F110" s="9"/>
    </row>
    <row r="111" spans="1:8" ht="13.5" thickBot="1">
      <c r="A111" s="167" t="s">
        <v>32</v>
      </c>
      <c r="B111" s="167"/>
      <c r="C111" s="167"/>
    </row>
    <row r="112" spans="1:8" ht="26.25" thickBot="1">
      <c r="A112" s="161" t="s">
        <v>30</v>
      </c>
      <c r="B112" s="162"/>
      <c r="C112" s="70" t="s">
        <v>34</v>
      </c>
    </row>
    <row r="113" spans="1:3" ht="19.899999999999999" customHeight="1">
      <c r="A113" s="163" t="s">
        <v>51</v>
      </c>
      <c r="B113" s="164"/>
      <c r="C113" s="71">
        <f>F18</f>
        <v>0</v>
      </c>
    </row>
    <row r="114" spans="1:3" ht="19.899999999999999" customHeight="1">
      <c r="A114" s="159" t="s">
        <v>52</v>
      </c>
      <c r="B114" s="160"/>
      <c r="C114" s="72">
        <f>G26</f>
        <v>0</v>
      </c>
    </row>
    <row r="115" spans="1:3" ht="19.899999999999999" customHeight="1">
      <c r="A115" s="159" t="s">
        <v>54</v>
      </c>
      <c r="B115" s="160"/>
      <c r="C115" s="72">
        <f>E38</f>
        <v>0</v>
      </c>
    </row>
    <row r="116" spans="1:3" ht="19.899999999999999" customHeight="1">
      <c r="A116" s="159" t="s">
        <v>53</v>
      </c>
      <c r="B116" s="160"/>
      <c r="C116" s="72">
        <f>F48</f>
        <v>0</v>
      </c>
    </row>
    <row r="117" spans="1:3" ht="19.899999999999999" customHeight="1">
      <c r="A117" s="154" t="s">
        <v>136</v>
      </c>
      <c r="B117" s="155"/>
      <c r="C117" s="72">
        <f>F61</f>
        <v>0</v>
      </c>
    </row>
    <row r="118" spans="1:3" ht="19.899999999999999" customHeight="1">
      <c r="A118" s="163" t="s">
        <v>107</v>
      </c>
      <c r="B118" s="164"/>
      <c r="C118" s="72">
        <f>E69</f>
        <v>0</v>
      </c>
    </row>
    <row r="119" spans="1:3" ht="19.899999999999999" customHeight="1">
      <c r="A119" s="159" t="s">
        <v>108</v>
      </c>
      <c r="B119" s="160"/>
      <c r="C119" s="72">
        <f>F75</f>
        <v>0</v>
      </c>
    </row>
    <row r="120" spans="1:3" ht="19.899999999999999" customHeight="1">
      <c r="A120" s="159" t="s">
        <v>72</v>
      </c>
      <c r="B120" s="160"/>
      <c r="C120" s="72">
        <f>G89</f>
        <v>0</v>
      </c>
    </row>
    <row r="121" spans="1:3" ht="19.899999999999999" customHeight="1">
      <c r="A121" s="159" t="s">
        <v>73</v>
      </c>
      <c r="B121" s="160"/>
      <c r="C121" s="72">
        <f>H99</f>
        <v>0</v>
      </c>
    </row>
    <row r="122" spans="1:3" ht="19.899999999999999" customHeight="1">
      <c r="A122" s="159" t="s">
        <v>74</v>
      </c>
      <c r="B122" s="160"/>
      <c r="C122" s="72">
        <f>E108</f>
        <v>0</v>
      </c>
    </row>
    <row r="123" spans="1:3" ht="19.899999999999999" customHeight="1">
      <c r="A123" s="165" t="s">
        <v>55</v>
      </c>
      <c r="B123" s="166"/>
      <c r="C123" s="73">
        <f>SUM(C113:C122)</f>
        <v>0</v>
      </c>
    </row>
    <row r="124" spans="1:3" ht="19.899999999999999" customHeight="1">
      <c r="A124" s="165" t="s">
        <v>56</v>
      </c>
      <c r="B124" s="166"/>
      <c r="C124" s="73">
        <f>C123*0.25</f>
        <v>0</v>
      </c>
    </row>
    <row r="125" spans="1:3" ht="19.899999999999999" customHeight="1" thickBot="1">
      <c r="A125" s="152" t="s">
        <v>49</v>
      </c>
      <c r="B125" s="153"/>
      <c r="C125" s="74">
        <f>C123+C124</f>
        <v>0</v>
      </c>
    </row>
  </sheetData>
  <sheetProtection selectLockedCells="1"/>
  <mergeCells count="81">
    <mergeCell ref="A100:G100"/>
    <mergeCell ref="C96:D96"/>
    <mergeCell ref="E93:F93"/>
    <mergeCell ref="C94:D94"/>
    <mergeCell ref="C83:D83"/>
    <mergeCell ref="E83:F83"/>
    <mergeCell ref="C84:D84"/>
    <mergeCell ref="E84:F84"/>
    <mergeCell ref="E94:F94"/>
    <mergeCell ref="C95:D95"/>
    <mergeCell ref="E95:F95"/>
    <mergeCell ref="E96:F96"/>
    <mergeCell ref="A99:G99"/>
    <mergeCell ref="C98:D98"/>
    <mergeCell ref="E98:F98"/>
    <mergeCell ref="C97:D97"/>
    <mergeCell ref="A125:B125"/>
    <mergeCell ref="A117:B117"/>
    <mergeCell ref="A108:D108"/>
    <mergeCell ref="A120:B120"/>
    <mergeCell ref="A112:B112"/>
    <mergeCell ref="A113:B113"/>
    <mergeCell ref="A122:B122"/>
    <mergeCell ref="A121:B121"/>
    <mergeCell ref="A124:B124"/>
    <mergeCell ref="A114:B114"/>
    <mergeCell ref="A111:C111"/>
    <mergeCell ref="A123:B123"/>
    <mergeCell ref="A116:B116"/>
    <mergeCell ref="A115:B115"/>
    <mergeCell ref="A118:B118"/>
    <mergeCell ref="A119:B119"/>
    <mergeCell ref="E97:F97"/>
    <mergeCell ref="A48:E48"/>
    <mergeCell ref="D52:D53"/>
    <mergeCell ref="C82:D82"/>
    <mergeCell ref="C85:D85"/>
    <mergeCell ref="A69:D69"/>
    <mergeCell ref="A72:A73"/>
    <mergeCell ref="B72:B73"/>
    <mergeCell ref="A75:E75"/>
    <mergeCell ref="C93:D93"/>
    <mergeCell ref="E82:F82"/>
    <mergeCell ref="C86:D86"/>
    <mergeCell ref="E86:F86"/>
    <mergeCell ref="A89:F89"/>
    <mergeCell ref="C92:D92"/>
    <mergeCell ref="E92:F92"/>
    <mergeCell ref="C88:D88"/>
    <mergeCell ref="E88:F88"/>
    <mergeCell ref="E85:F85"/>
    <mergeCell ref="C87:D87"/>
    <mergeCell ref="E87:F87"/>
    <mergeCell ref="D12:D13"/>
    <mergeCell ref="E12:E13"/>
    <mergeCell ref="A38:D38"/>
    <mergeCell ref="C12:C13"/>
    <mergeCell ref="A41:A43"/>
    <mergeCell ref="B41:B43"/>
    <mergeCell ref="D41:D42"/>
    <mergeCell ref="C41:C42"/>
    <mergeCell ref="A31:A33"/>
    <mergeCell ref="B31:B33"/>
    <mergeCell ref="D31:D32"/>
    <mergeCell ref="C31:C32"/>
    <mergeCell ref="A5:G5"/>
    <mergeCell ref="A55:F55"/>
    <mergeCell ref="A61:E61"/>
    <mergeCell ref="A59:F59"/>
    <mergeCell ref="A18:E18"/>
    <mergeCell ref="A20:G20"/>
    <mergeCell ref="A21:A22"/>
    <mergeCell ref="B21:B22"/>
    <mergeCell ref="A52:A54"/>
    <mergeCell ref="B52:B54"/>
    <mergeCell ref="C52:C53"/>
    <mergeCell ref="E52:E53"/>
    <mergeCell ref="E41:E42"/>
    <mergeCell ref="A26:F26"/>
    <mergeCell ref="A12:A14"/>
    <mergeCell ref="B12:B14"/>
  </mergeCells>
  <pageMargins left="0.43307086614173229" right="3.937007874015748E-2" top="0.74803149606299213" bottom="0.74803149606299213" header="0.31496062992125984" footer="0.31496062992125984"/>
  <pageSetup paperSize="9" scale="65" orientation="landscape" r:id="rId1"/>
  <headerFooter>
    <oddFooter>&amp;R&amp;"Arial,Uobičajeno"&amp;11&amp;K58595BStranica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C11"/>
  <sheetViews>
    <sheetView zoomScale="150" zoomScaleNormal="150" workbookViewId="0">
      <selection activeCell="B17" sqref="B17"/>
    </sheetView>
  </sheetViews>
  <sheetFormatPr defaultColWidth="8.75" defaultRowHeight="15"/>
  <cols>
    <col min="1" max="1" width="34" style="28" bestFit="1" customWidth="1"/>
    <col min="2" max="2" width="37.375" style="28" bestFit="1" customWidth="1"/>
    <col min="3" max="3" width="16.25" style="28" bestFit="1" customWidth="1"/>
    <col min="4" max="16384" width="8.75" style="28"/>
  </cols>
  <sheetData>
    <row r="2" spans="1:3">
      <c r="A2" s="102" t="s">
        <v>75</v>
      </c>
      <c r="B2" s="88"/>
      <c r="C2" s="29"/>
    </row>
    <row r="3" spans="1:3">
      <c r="A3" s="30" t="s">
        <v>76</v>
      </c>
      <c r="B3" s="172" t="s">
        <v>144</v>
      </c>
      <c r="C3" s="172"/>
    </row>
    <row r="4" spans="1:3">
      <c r="A4" s="30" t="s">
        <v>89</v>
      </c>
      <c r="B4" s="119" t="s">
        <v>145</v>
      </c>
      <c r="C4" s="110" t="s">
        <v>146</v>
      </c>
    </row>
    <row r="5" spans="1:3">
      <c r="A5" s="30" t="s">
        <v>77</v>
      </c>
      <c r="B5" s="89" t="s">
        <v>118</v>
      </c>
      <c r="C5" s="110" t="s">
        <v>146</v>
      </c>
    </row>
    <row r="6" spans="1:3">
      <c r="A6" s="30" t="s">
        <v>78</v>
      </c>
      <c r="B6" s="173" t="s">
        <v>119</v>
      </c>
      <c r="C6" s="174"/>
    </row>
    <row r="7" spans="1:3">
      <c r="A7" s="30" t="s">
        <v>81</v>
      </c>
      <c r="B7" s="119" t="s">
        <v>147</v>
      </c>
      <c r="C7" s="111" t="s">
        <v>146</v>
      </c>
    </row>
    <row r="8" spans="1:3">
      <c r="A8" s="30" t="s">
        <v>82</v>
      </c>
      <c r="B8" s="89" t="s">
        <v>122</v>
      </c>
      <c r="C8" s="111" t="s">
        <v>146</v>
      </c>
    </row>
    <row r="9" spans="1:3">
      <c r="A9" s="30" t="s">
        <v>85</v>
      </c>
      <c r="B9" s="119" t="s">
        <v>148</v>
      </c>
      <c r="C9" s="109" t="s">
        <v>146</v>
      </c>
    </row>
    <row r="10" spans="1:3">
      <c r="A10" s="30" t="s">
        <v>91</v>
      </c>
      <c r="B10" s="119" t="s">
        <v>149</v>
      </c>
      <c r="C10" s="109" t="s">
        <v>146</v>
      </c>
    </row>
    <row r="11" spans="1:3">
      <c r="A11" s="30" t="s">
        <v>86</v>
      </c>
      <c r="B11" s="119" t="s">
        <v>150</v>
      </c>
      <c r="C11" s="109" t="s">
        <v>146</v>
      </c>
    </row>
  </sheetData>
  <mergeCells count="2">
    <mergeCell ref="B3:C3"/>
    <mergeCell ref="B6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3"/>
  <sheetViews>
    <sheetView zoomScale="160" zoomScaleNormal="160" workbookViewId="0">
      <selection activeCell="B22" sqref="B22"/>
    </sheetView>
  </sheetViews>
  <sheetFormatPr defaultColWidth="8.75" defaultRowHeight="12.75"/>
  <cols>
    <col min="1" max="1" width="34" style="29" bestFit="1" customWidth="1"/>
    <col min="2" max="2" width="47.5" style="29" customWidth="1"/>
    <col min="3" max="3" width="16.25" style="29" bestFit="1" customWidth="1"/>
    <col min="4" max="16384" width="8.75" style="29"/>
  </cols>
  <sheetData>
    <row r="2" spans="1:3">
      <c r="A2" s="39" t="s">
        <v>92</v>
      </c>
    </row>
    <row r="3" spans="1:3">
      <c r="A3" s="30" t="s">
        <v>76</v>
      </c>
      <c r="B3" s="120" t="s">
        <v>151</v>
      </c>
      <c r="C3" s="110" t="s">
        <v>146</v>
      </c>
    </row>
    <row r="4" spans="1:3">
      <c r="A4" s="30" t="s">
        <v>89</v>
      </c>
      <c r="B4" s="119" t="s">
        <v>152</v>
      </c>
      <c r="C4" s="110" t="s">
        <v>146</v>
      </c>
    </row>
    <row r="5" spans="1:3">
      <c r="A5" s="30" t="s">
        <v>77</v>
      </c>
      <c r="B5" s="119" t="s">
        <v>153</v>
      </c>
      <c r="C5" s="110" t="s">
        <v>146</v>
      </c>
    </row>
    <row r="6" spans="1:3">
      <c r="A6" s="30" t="s">
        <v>78</v>
      </c>
      <c r="B6" s="119" t="s">
        <v>119</v>
      </c>
      <c r="C6" s="110" t="s">
        <v>146</v>
      </c>
    </row>
    <row r="7" spans="1:3">
      <c r="A7" s="30" t="s">
        <v>80</v>
      </c>
      <c r="B7" s="119" t="s">
        <v>154</v>
      </c>
      <c r="C7" s="111" t="s">
        <v>146</v>
      </c>
    </row>
    <row r="8" spans="1:3">
      <c r="A8" s="30" t="s">
        <v>81</v>
      </c>
      <c r="B8" s="89" t="s">
        <v>124</v>
      </c>
      <c r="C8" s="111" t="s">
        <v>146</v>
      </c>
    </row>
    <row r="9" spans="1:3">
      <c r="A9" s="30" t="s">
        <v>82</v>
      </c>
      <c r="B9" s="89" t="s">
        <v>122</v>
      </c>
      <c r="C9" s="111" t="s">
        <v>146</v>
      </c>
    </row>
    <row r="10" spans="1:3">
      <c r="A10" s="30" t="s">
        <v>90</v>
      </c>
      <c r="B10" s="89" t="s">
        <v>120</v>
      </c>
      <c r="C10" s="111" t="s">
        <v>146</v>
      </c>
    </row>
    <row r="11" spans="1:3">
      <c r="A11" s="30" t="s">
        <v>85</v>
      </c>
      <c r="B11" s="119" t="s">
        <v>155</v>
      </c>
      <c r="C11" s="109" t="s">
        <v>146</v>
      </c>
    </row>
    <row r="12" spans="1:3">
      <c r="A12" s="30" t="s">
        <v>91</v>
      </c>
      <c r="B12" s="89" t="s">
        <v>123</v>
      </c>
      <c r="C12" s="109" t="s">
        <v>146</v>
      </c>
    </row>
    <row r="13" spans="1:3">
      <c r="A13" s="30" t="s">
        <v>86</v>
      </c>
      <c r="B13" s="89" t="s">
        <v>143</v>
      </c>
      <c r="C13" s="109" t="s">
        <v>146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4"/>
  <sheetViews>
    <sheetView zoomScale="160" zoomScaleNormal="160" workbookViewId="0">
      <selection activeCell="B3" sqref="B3"/>
    </sheetView>
  </sheetViews>
  <sheetFormatPr defaultColWidth="8.75" defaultRowHeight="12.75"/>
  <cols>
    <col min="1" max="1" width="33.625" style="29" bestFit="1" customWidth="1"/>
    <col min="2" max="2" width="36.75" style="29" customWidth="1"/>
    <col min="3" max="3" width="16.75" style="29" bestFit="1" customWidth="1"/>
    <col min="4" max="16384" width="8.75" style="29"/>
  </cols>
  <sheetData>
    <row r="2" spans="1:3">
      <c r="A2" s="39" t="s">
        <v>110</v>
      </c>
      <c r="B2" s="88"/>
    </row>
    <row r="3" spans="1:3">
      <c r="A3" s="112" t="s">
        <v>76</v>
      </c>
      <c r="B3" s="120" t="s">
        <v>151</v>
      </c>
      <c r="C3" s="105" t="s">
        <v>146</v>
      </c>
    </row>
    <row r="4" spans="1:3">
      <c r="A4" s="112" t="s">
        <v>89</v>
      </c>
      <c r="B4" s="89" t="s">
        <v>125</v>
      </c>
      <c r="C4" s="105" t="s">
        <v>146</v>
      </c>
    </row>
    <row r="5" spans="1:3">
      <c r="A5" s="112" t="s">
        <v>77</v>
      </c>
      <c r="B5" s="106" t="s">
        <v>126</v>
      </c>
      <c r="C5" s="105" t="s">
        <v>146</v>
      </c>
    </row>
    <row r="6" spans="1:3">
      <c r="A6" s="113" t="s">
        <v>78</v>
      </c>
      <c r="B6" s="173" t="s">
        <v>127</v>
      </c>
      <c r="C6" s="174"/>
    </row>
    <row r="7" spans="1:3">
      <c r="A7" s="112" t="s">
        <v>80</v>
      </c>
      <c r="B7" s="119" t="s">
        <v>156</v>
      </c>
      <c r="C7" s="107" t="s">
        <v>146</v>
      </c>
    </row>
    <row r="8" spans="1:3">
      <c r="A8" s="112" t="s">
        <v>81</v>
      </c>
      <c r="B8" s="89" t="s">
        <v>121</v>
      </c>
      <c r="C8" s="107" t="s">
        <v>146</v>
      </c>
    </row>
    <row r="9" spans="1:3">
      <c r="A9" s="112" t="s">
        <v>82</v>
      </c>
      <c r="B9" s="106" t="s">
        <v>128</v>
      </c>
      <c r="C9" s="107" t="s">
        <v>146</v>
      </c>
    </row>
    <row r="10" spans="1:3">
      <c r="A10" s="112" t="s">
        <v>90</v>
      </c>
      <c r="B10" s="89" t="s">
        <v>120</v>
      </c>
      <c r="C10" s="107" t="s">
        <v>146</v>
      </c>
    </row>
    <row r="11" spans="1:3">
      <c r="A11" s="112" t="s">
        <v>84</v>
      </c>
      <c r="B11" s="119" t="s">
        <v>157</v>
      </c>
      <c r="C11" s="108" t="s">
        <v>146</v>
      </c>
    </row>
    <row r="12" spans="1:3">
      <c r="A12" s="112" t="s">
        <v>85</v>
      </c>
      <c r="B12" s="119" t="s">
        <v>158</v>
      </c>
      <c r="C12" s="108" t="s">
        <v>146</v>
      </c>
    </row>
    <row r="13" spans="1:3">
      <c r="A13" s="112" t="s">
        <v>91</v>
      </c>
      <c r="B13" s="106" t="s">
        <v>129</v>
      </c>
      <c r="C13" s="108" t="s">
        <v>146</v>
      </c>
    </row>
    <row r="14" spans="1:3">
      <c r="A14" s="112" t="s">
        <v>86</v>
      </c>
      <c r="B14" s="106" t="s">
        <v>130</v>
      </c>
      <c r="C14" s="108" t="s">
        <v>146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10"/>
  <sheetViews>
    <sheetView tabSelected="1" zoomScale="140" zoomScaleNormal="140" workbookViewId="0">
      <selection activeCell="F15" sqref="F15"/>
    </sheetView>
  </sheetViews>
  <sheetFormatPr defaultColWidth="8.75" defaultRowHeight="12.75"/>
  <cols>
    <col min="1" max="1" width="34" style="29" bestFit="1" customWidth="1"/>
    <col min="2" max="2" width="14.875" style="29" bestFit="1" customWidth="1"/>
    <col min="3" max="3" width="19.375" style="29" customWidth="1"/>
    <col min="4" max="16384" width="8.75" style="29"/>
  </cols>
  <sheetData>
    <row r="2" spans="1:3">
      <c r="A2" s="39" t="s">
        <v>94</v>
      </c>
      <c r="B2" s="88"/>
    </row>
    <row r="3" spans="1:3">
      <c r="A3" s="113" t="s">
        <v>79</v>
      </c>
      <c r="B3" s="89" t="s">
        <v>131</v>
      </c>
      <c r="C3" s="110" t="s">
        <v>146</v>
      </c>
    </row>
    <row r="4" spans="1:3">
      <c r="A4" s="113" t="s">
        <v>80</v>
      </c>
      <c r="B4" s="89" t="s">
        <v>133</v>
      </c>
      <c r="C4" s="111" t="s">
        <v>146</v>
      </c>
    </row>
    <row r="5" spans="1:3">
      <c r="A5" s="113" t="s">
        <v>82</v>
      </c>
      <c r="B5" s="89" t="s">
        <v>134</v>
      </c>
      <c r="C5" s="111" t="s">
        <v>146</v>
      </c>
    </row>
    <row r="6" spans="1:3">
      <c r="A6" s="113" t="s">
        <v>159</v>
      </c>
      <c r="B6" s="119" t="s">
        <v>120</v>
      </c>
      <c r="C6" s="111"/>
    </row>
    <row r="7" spans="1:3">
      <c r="A7" s="113" t="s">
        <v>83</v>
      </c>
      <c r="B7" s="119" t="s">
        <v>160</v>
      </c>
      <c r="C7" s="109" t="s">
        <v>146</v>
      </c>
    </row>
    <row r="8" spans="1:3">
      <c r="A8" s="113" t="s">
        <v>84</v>
      </c>
      <c r="B8" s="89" t="s">
        <v>132</v>
      </c>
      <c r="C8" s="109" t="s">
        <v>146</v>
      </c>
    </row>
    <row r="9" spans="1:3">
      <c r="A9" s="113" t="s">
        <v>161</v>
      </c>
      <c r="B9" s="119" t="s">
        <v>162</v>
      </c>
      <c r="C9" s="113" t="s">
        <v>146</v>
      </c>
    </row>
    <row r="10" spans="1:3">
      <c r="A10" s="113" t="s">
        <v>86</v>
      </c>
      <c r="B10" s="89" t="s">
        <v>135</v>
      </c>
      <c r="C10" s="109" t="s">
        <v>146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8906BF54E92F499647437B5FF81A30" ma:contentTypeVersion="12" ma:contentTypeDescription="Ein neues Dokument erstellen." ma:contentTypeScope="" ma:versionID="2cefc745c18c1e81b070a6c267ac00c1">
  <xsd:schema xmlns:xsd="http://www.w3.org/2001/XMLSchema" xmlns:xs="http://www.w3.org/2001/XMLSchema" xmlns:p="http://schemas.microsoft.com/office/2006/metadata/properties" xmlns:ns3="c559ef97-b7c8-4b7b-88e4-b18217fae811" xmlns:ns4="222f4013-8039-4ba8-938e-d23f5ce1bb47" targetNamespace="http://schemas.microsoft.com/office/2006/metadata/properties" ma:root="true" ma:fieldsID="6b49d785ddf41061fd4e5de4cefa4885" ns3:_="" ns4:_="">
    <xsd:import namespace="c559ef97-b7c8-4b7b-88e4-b18217fae811"/>
    <xsd:import namespace="222f4013-8039-4ba8-938e-d23f5ce1bb4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9ef97-b7c8-4b7b-88e4-b18217fae8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f4013-8039-4ba8-938e-d23f5ce1b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F361A-75B6-4BE2-B7AC-5364E2C944B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222f4013-8039-4ba8-938e-d23f5ce1bb47"/>
    <ds:schemaRef ds:uri="http://purl.org/dc/elements/1.1/"/>
    <ds:schemaRef ds:uri="http://schemas.microsoft.com/office/2006/metadata/properties"/>
    <ds:schemaRef ds:uri="http://schemas.microsoft.com/office/infopath/2007/PartnerControls"/>
    <ds:schemaRef ds:uri="c559ef97-b7c8-4b7b-88e4-b18217fae81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80BE5D-5DBC-4A89-8E42-B177DC79F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9ef97-b7c8-4b7b-88e4-b18217fae811"/>
    <ds:schemaRef ds:uri="222f4013-8039-4ba8-938e-d23f5ce1b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6BBEE-A6D6-4F16-8CFA-1E3C42946C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Troškovnik</vt:lpstr>
      <vt:lpstr>TEH SPEC TIP 1</vt:lpstr>
      <vt:lpstr>TEH SPEC TIP 2</vt:lpstr>
      <vt:lpstr>TEH SPEC TIP 3</vt:lpstr>
      <vt:lpstr>TEH SPEC TIP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OBGS</dc:creator>
  <cp:lastModifiedBy>OBGS</cp:lastModifiedBy>
  <cp:lastPrinted>2025-12-10T08:27:22Z</cp:lastPrinted>
  <dcterms:created xsi:type="dcterms:W3CDTF">2013-02-05T12:23:51Z</dcterms:created>
  <dcterms:modified xsi:type="dcterms:W3CDTF">2025-12-10T08:28:40Z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0x010100F28906BF54E92F499647437B5FF81A30</vt:lpwstr>
  </property>
</Properties>
</file>