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23250" windowHeight="13170" activeTab="3"/>
  </bookViews>
  <sheets>
    <sheet name="AAR- osiguranje imovine" sheetId="1" r:id="rId1"/>
    <sheet name="VRIJEDNOST IMOVINE - ANALITKA" sheetId="2" r:id="rId2"/>
    <sheet name="ANALITIKA OPREME" sheetId="3" r:id="rId3"/>
    <sheet name="ZAŠTITNE MJERE" sheetId="4" r:id="rId4"/>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3"/>
  <c r="F5"/>
  <c r="G5"/>
  <c r="E6"/>
  <c r="F6"/>
  <c r="G6"/>
  <c r="E7"/>
  <c r="F7"/>
  <c r="G7"/>
  <c r="E8"/>
  <c r="F8"/>
  <c r="G8"/>
  <c r="E9"/>
  <c r="F9"/>
  <c r="G9"/>
  <c r="E10"/>
  <c r="F10"/>
  <c r="G10"/>
  <c r="E11"/>
  <c r="F11"/>
  <c r="G11"/>
  <c r="E12"/>
  <c r="F12"/>
  <c r="G12"/>
  <c r="E13"/>
  <c r="F13"/>
  <c r="G13"/>
  <c r="E14"/>
  <c r="F14"/>
  <c r="G14"/>
  <c r="E15"/>
  <c r="F15"/>
  <c r="G15"/>
  <c r="E16"/>
  <c r="F16"/>
  <c r="G16"/>
  <c r="E17"/>
  <c r="F17"/>
  <c r="G17"/>
  <c r="E18"/>
  <c r="F18"/>
  <c r="G18"/>
  <c r="E19"/>
  <c r="F19"/>
  <c r="G19"/>
  <c r="E20"/>
  <c r="F20"/>
  <c r="G20"/>
  <c r="E21"/>
  <c r="F21"/>
  <c r="G21"/>
  <c r="E22"/>
  <c r="F22"/>
  <c r="G22"/>
  <c r="E23"/>
  <c r="F23"/>
  <c r="G23"/>
  <c r="E24"/>
  <c r="F24"/>
  <c r="G24"/>
  <c r="E25"/>
  <c r="F25"/>
  <c r="G25"/>
  <c r="E26"/>
  <c r="F26"/>
  <c r="G26"/>
  <c r="E27"/>
  <c r="F27"/>
  <c r="G27"/>
  <c r="E28"/>
  <c r="F28"/>
  <c r="G28"/>
  <c r="E29"/>
  <c r="F29"/>
  <c r="G29"/>
  <c r="E30"/>
  <c r="F30"/>
  <c r="G30"/>
  <c r="E31"/>
  <c r="F31"/>
  <c r="G31"/>
  <c r="E32"/>
  <c r="F32"/>
  <c r="G32"/>
  <c r="E33"/>
  <c r="F33"/>
  <c r="G33"/>
  <c r="E34"/>
  <c r="F34"/>
  <c r="G34"/>
  <c r="E35"/>
  <c r="F35"/>
  <c r="G35"/>
  <c r="E36"/>
  <c r="F36"/>
  <c r="G36"/>
  <c r="E37"/>
  <c r="F37"/>
  <c r="G37"/>
  <c r="E38"/>
  <c r="F38"/>
  <c r="G38"/>
  <c r="E39"/>
  <c r="F39"/>
  <c r="G39"/>
  <c r="E40"/>
  <c r="F40"/>
  <c r="G40"/>
  <c r="E41"/>
  <c r="F41"/>
  <c r="G41"/>
  <c r="E42"/>
  <c r="F42"/>
  <c r="G42"/>
  <c r="E43"/>
  <c r="F43"/>
  <c r="G43"/>
  <c r="E44"/>
  <c r="F44"/>
  <c r="G44"/>
  <c r="E45"/>
  <c r="F45"/>
  <c r="G45"/>
  <c r="E46"/>
  <c r="F46"/>
  <c r="G46"/>
  <c r="E47"/>
  <c r="F47"/>
  <c r="G47"/>
  <c r="E48"/>
  <c r="F48"/>
  <c r="G48"/>
  <c r="E49"/>
  <c r="F49"/>
  <c r="G49"/>
  <c r="E50"/>
  <c r="F50"/>
  <c r="G50"/>
  <c r="E51"/>
  <c r="F51"/>
  <c r="G51"/>
  <c r="E52"/>
  <c r="F52"/>
  <c r="G52"/>
  <c r="E53"/>
  <c r="F53"/>
  <c r="G53"/>
  <c r="E54"/>
  <c r="F54"/>
  <c r="G54"/>
  <c r="E55"/>
  <c r="F55"/>
  <c r="G55"/>
  <c r="E56"/>
  <c r="F56"/>
  <c r="G56"/>
  <c r="E57"/>
  <c r="F57"/>
  <c r="G57"/>
  <c r="E58"/>
  <c r="F58"/>
  <c r="G58"/>
  <c r="E59"/>
  <c r="F59"/>
  <c r="G59"/>
  <c r="E60"/>
  <c r="F60"/>
  <c r="G60"/>
  <c r="E61"/>
  <c r="F61"/>
  <c r="G61"/>
  <c r="E62"/>
  <c r="F62"/>
  <c r="G62"/>
  <c r="E63"/>
  <c r="F63"/>
  <c r="G63"/>
  <c r="E64"/>
  <c r="F64"/>
  <c r="G64"/>
  <c r="E65"/>
  <c r="F65"/>
  <c r="G65"/>
  <c r="E66"/>
  <c r="F66"/>
  <c r="G66"/>
  <c r="E67"/>
  <c r="F67"/>
  <c r="G67"/>
  <c r="E68"/>
  <c r="F68"/>
  <c r="G68"/>
  <c r="E69"/>
  <c r="F69"/>
  <c r="G69"/>
  <c r="E70"/>
  <c r="F70"/>
  <c r="G70"/>
  <c r="E71"/>
  <c r="F71"/>
  <c r="G71"/>
  <c r="E72"/>
  <c r="F72"/>
  <c r="G72"/>
  <c r="E73"/>
  <c r="F73"/>
  <c r="G73"/>
  <c r="E74"/>
  <c r="F74"/>
  <c r="G74"/>
  <c r="E75"/>
  <c r="F75"/>
  <c r="G75"/>
  <c r="E76"/>
  <c r="F76"/>
  <c r="G76"/>
  <c r="E77"/>
  <c r="F77"/>
  <c r="G77"/>
  <c r="E78"/>
  <c r="F78"/>
  <c r="G78"/>
  <c r="E79"/>
  <c r="F79"/>
  <c r="G79"/>
  <c r="E80"/>
  <c r="F80"/>
  <c r="G80"/>
  <c r="E81"/>
  <c r="F81"/>
  <c r="G81"/>
  <c r="E82"/>
  <c r="F82"/>
  <c r="G82"/>
  <c r="E83"/>
  <c r="F83"/>
  <c r="G83"/>
  <c r="E84"/>
  <c r="F84"/>
  <c r="G84"/>
  <c r="E85"/>
  <c r="F85"/>
  <c r="G85"/>
  <c r="E86"/>
  <c r="F86"/>
  <c r="G86"/>
  <c r="E87"/>
  <c r="F87"/>
  <c r="G87"/>
  <c r="E88"/>
  <c r="F88"/>
  <c r="G88"/>
  <c r="E89"/>
  <c r="F89"/>
  <c r="G89"/>
  <c r="E90"/>
  <c r="F90"/>
  <c r="G90"/>
  <c r="E91"/>
  <c r="F91"/>
  <c r="G91"/>
  <c r="E92"/>
  <c r="F92"/>
  <c r="G92"/>
  <c r="E93"/>
  <c r="F93"/>
  <c r="G93"/>
  <c r="E94"/>
  <c r="F94"/>
  <c r="G94"/>
  <c r="E95"/>
  <c r="F95"/>
  <c r="G95"/>
  <c r="E96"/>
  <c r="F96"/>
  <c r="G96"/>
  <c r="E97"/>
  <c r="F97"/>
  <c r="G97"/>
  <c r="E98"/>
  <c r="F98"/>
  <c r="G98"/>
  <c r="E99"/>
  <c r="F99"/>
  <c r="G99"/>
  <c r="E100"/>
  <c r="F100"/>
  <c r="G100"/>
  <c r="E101"/>
  <c r="F101"/>
  <c r="G101"/>
  <c r="E102"/>
  <c r="F102"/>
  <c r="G102"/>
  <c r="E103"/>
  <c r="F103"/>
  <c r="G103"/>
  <c r="E104"/>
  <c r="F104"/>
  <c r="G104"/>
  <c r="E105"/>
  <c r="F105"/>
  <c r="G105"/>
  <c r="E106"/>
  <c r="F106"/>
  <c r="G106"/>
  <c r="E107"/>
  <c r="F107"/>
  <c r="G107"/>
  <c r="E108"/>
  <c r="F108"/>
  <c r="G108"/>
  <c r="E109"/>
  <c r="F109"/>
  <c r="G109"/>
  <c r="E110"/>
  <c r="F110"/>
  <c r="G110"/>
  <c r="E111"/>
  <c r="F111"/>
  <c r="G111"/>
  <c r="E112"/>
  <c r="F112"/>
  <c r="G112"/>
  <c r="E113"/>
  <c r="F113"/>
  <c r="G113"/>
  <c r="E114"/>
  <c r="F114"/>
  <c r="G114"/>
  <c r="E115"/>
  <c r="F115"/>
  <c r="G115"/>
  <c r="E116"/>
  <c r="F116"/>
  <c r="G116"/>
  <c r="E117"/>
  <c r="F117"/>
  <c r="G117"/>
  <c r="E118"/>
  <c r="F118"/>
  <c r="G118"/>
  <c r="E119"/>
  <c r="F119"/>
  <c r="G119"/>
  <c r="E120"/>
  <c r="F120"/>
  <c r="G120"/>
  <c r="E121"/>
  <c r="F121"/>
  <c r="G121"/>
  <c r="E122"/>
  <c r="F122"/>
  <c r="G122"/>
  <c r="E123"/>
  <c r="F123"/>
  <c r="G123"/>
  <c r="E124"/>
  <c r="F124"/>
  <c r="G124"/>
  <c r="E125"/>
  <c r="F125"/>
  <c r="G125"/>
  <c r="E126"/>
  <c r="F126"/>
  <c r="G126"/>
  <c r="E127"/>
  <c r="F127"/>
  <c r="G127"/>
  <c r="E128"/>
  <c r="F128"/>
  <c r="G128"/>
  <c r="E129"/>
  <c r="F129"/>
  <c r="G129"/>
  <c r="E130"/>
  <c r="F130"/>
  <c r="G130"/>
  <c r="E131"/>
  <c r="F131"/>
  <c r="G131"/>
  <c r="E132"/>
  <c r="F132"/>
  <c r="G132"/>
  <c r="E133"/>
  <c r="F133"/>
  <c r="G133"/>
  <c r="E134"/>
  <c r="F134"/>
  <c r="G134"/>
  <c r="E135"/>
  <c r="F135"/>
  <c r="G135"/>
  <c r="E136"/>
  <c r="F136"/>
  <c r="G136"/>
  <c r="E137"/>
  <c r="F137"/>
  <c r="G137"/>
  <c r="E138"/>
  <c r="F138"/>
  <c r="G138"/>
  <c r="E139"/>
  <c r="F139"/>
  <c r="G139"/>
  <c r="E140"/>
  <c r="F140"/>
  <c r="G140"/>
  <c r="E141"/>
  <c r="F141"/>
  <c r="G141"/>
  <c r="E142"/>
  <c r="F142"/>
  <c r="G142"/>
  <c r="E143"/>
  <c r="F143"/>
  <c r="G143"/>
  <c r="E144"/>
  <c r="F144"/>
  <c r="G144"/>
  <c r="E145"/>
  <c r="F145"/>
  <c r="G145"/>
  <c r="E146"/>
  <c r="F146"/>
  <c r="G146"/>
  <c r="E147"/>
  <c r="F147"/>
  <c r="G147"/>
  <c r="E148"/>
  <c r="F148"/>
  <c r="G148"/>
  <c r="E149"/>
  <c r="F149"/>
  <c r="G149"/>
  <c r="E150"/>
  <c r="F150"/>
  <c r="G150"/>
  <c r="E151"/>
  <c r="F151"/>
  <c r="G151"/>
  <c r="E152"/>
  <c r="F152"/>
  <c r="G152"/>
  <c r="E153"/>
  <c r="F153"/>
  <c r="G153"/>
  <c r="E154"/>
  <c r="F154"/>
  <c r="G154"/>
  <c r="E155"/>
  <c r="F155"/>
  <c r="G155"/>
  <c r="E156"/>
  <c r="F156"/>
  <c r="G156"/>
  <c r="E157"/>
  <c r="F157"/>
  <c r="G157"/>
  <c r="E158"/>
  <c r="F158"/>
  <c r="G158"/>
  <c r="E159"/>
  <c r="F159"/>
  <c r="G159"/>
  <c r="E160"/>
  <c r="F160"/>
  <c r="G160"/>
  <c r="E161"/>
  <c r="F161"/>
  <c r="G161"/>
  <c r="E162"/>
  <c r="F162"/>
  <c r="G162"/>
  <c r="E163"/>
  <c r="F163"/>
  <c r="G163"/>
  <c r="E164"/>
  <c r="F164"/>
  <c r="G164"/>
  <c r="E165"/>
  <c r="F165"/>
  <c r="G165"/>
  <c r="E166"/>
  <c r="F166"/>
  <c r="G166"/>
  <c r="E167"/>
  <c r="F167"/>
  <c r="G167"/>
  <c r="E168"/>
  <c r="F168"/>
  <c r="G168"/>
  <c r="E169"/>
  <c r="F169"/>
  <c r="G169"/>
  <c r="E170"/>
  <c r="F170"/>
  <c r="G170"/>
  <c r="E171"/>
  <c r="F171"/>
  <c r="G171"/>
  <c r="E172"/>
  <c r="F172"/>
  <c r="G172"/>
  <c r="E173"/>
  <c r="F173"/>
  <c r="G173"/>
  <c r="E174"/>
  <c r="F174"/>
  <c r="G174"/>
  <c r="E175"/>
  <c r="F175"/>
  <c r="G175"/>
  <c r="E176"/>
  <c r="F176"/>
  <c r="G176"/>
  <c r="E177"/>
  <c r="F177"/>
  <c r="G177"/>
  <c r="E178"/>
  <c r="F178"/>
  <c r="G178"/>
  <c r="E179"/>
  <c r="F179"/>
  <c r="G179"/>
  <c r="E180"/>
  <c r="F180"/>
  <c r="G180"/>
  <c r="E181"/>
  <c r="F181"/>
  <c r="G181"/>
  <c r="E182"/>
  <c r="F182"/>
  <c r="G182"/>
  <c r="E183"/>
  <c r="F183"/>
  <c r="G183"/>
  <c r="E184"/>
  <c r="F184"/>
  <c r="G184"/>
  <c r="E185"/>
  <c r="F185"/>
  <c r="G185"/>
  <c r="E186"/>
  <c r="F186"/>
  <c r="G186"/>
  <c r="E187"/>
  <c r="F187"/>
  <c r="G187"/>
  <c r="E188"/>
  <c r="F188"/>
  <c r="G188"/>
  <c r="E189"/>
  <c r="F189"/>
  <c r="G189"/>
  <c r="E190"/>
  <c r="F190"/>
  <c r="G190"/>
  <c r="E191"/>
  <c r="F191"/>
  <c r="G191"/>
  <c r="E192"/>
  <c r="F192"/>
  <c r="G192"/>
  <c r="E193"/>
  <c r="F193"/>
  <c r="G193"/>
  <c r="E194"/>
  <c r="F194"/>
  <c r="G194"/>
  <c r="E195"/>
  <c r="F195"/>
  <c r="G195"/>
  <c r="E196"/>
  <c r="F196"/>
  <c r="G196"/>
  <c r="E197"/>
  <c r="F197"/>
  <c r="G197"/>
  <c r="E198"/>
  <c r="F198"/>
  <c r="G198"/>
  <c r="E199"/>
  <c r="F199"/>
  <c r="G199"/>
  <c r="E200"/>
  <c r="F200"/>
  <c r="G200"/>
  <c r="E201"/>
  <c r="F201"/>
  <c r="G201"/>
  <c r="E202"/>
  <c r="F202"/>
  <c r="G202"/>
  <c r="E203"/>
  <c r="F203"/>
  <c r="G203"/>
  <c r="E204"/>
  <c r="F204"/>
  <c r="G204"/>
  <c r="E205"/>
  <c r="F205"/>
  <c r="G205"/>
  <c r="E206"/>
  <c r="F206"/>
  <c r="G206"/>
  <c r="E207"/>
  <c r="F207"/>
  <c r="G207"/>
  <c r="E208"/>
  <c r="F208"/>
  <c r="G208"/>
  <c r="E209"/>
  <c r="F209"/>
  <c r="G209"/>
  <c r="E210"/>
  <c r="F210"/>
  <c r="G210"/>
  <c r="E211"/>
  <c r="F211"/>
  <c r="G211"/>
  <c r="E212"/>
  <c r="F212"/>
  <c r="G212"/>
  <c r="E213"/>
  <c r="F213"/>
  <c r="G213"/>
  <c r="E214"/>
  <c r="F214"/>
  <c r="G214"/>
  <c r="E215"/>
  <c r="F215"/>
  <c r="G215"/>
  <c r="E216"/>
  <c r="F216"/>
  <c r="G216"/>
  <c r="E217"/>
  <c r="F217"/>
  <c r="G217"/>
  <c r="E218"/>
  <c r="F218"/>
  <c r="G218"/>
  <c r="E219"/>
  <c r="F219"/>
  <c r="G219"/>
  <c r="E220"/>
  <c r="F220"/>
  <c r="G220"/>
  <c r="E221"/>
  <c r="F221"/>
  <c r="G221"/>
  <c r="E222"/>
  <c r="F222"/>
  <c r="G222"/>
  <c r="E223"/>
  <c r="F223"/>
  <c r="G223"/>
  <c r="E224"/>
  <c r="F224"/>
  <c r="G224"/>
  <c r="E225"/>
  <c r="F225"/>
  <c r="G225"/>
  <c r="E226"/>
  <c r="F226"/>
  <c r="G226"/>
  <c r="E227"/>
  <c r="F227"/>
  <c r="G227"/>
  <c r="E228"/>
  <c r="F228"/>
  <c r="G228"/>
  <c r="E229"/>
  <c r="F229"/>
  <c r="G229"/>
  <c r="E230"/>
  <c r="F230"/>
  <c r="G230"/>
  <c r="E231"/>
  <c r="F231"/>
  <c r="G231"/>
  <c r="E232"/>
  <c r="F232"/>
  <c r="G232"/>
  <c r="E233"/>
  <c r="F233"/>
  <c r="G233"/>
  <c r="E234"/>
  <c r="F234"/>
  <c r="G234"/>
  <c r="E235"/>
  <c r="F235"/>
  <c r="G235"/>
  <c r="E236"/>
  <c r="F236"/>
  <c r="G236"/>
  <c r="E237"/>
  <c r="F237"/>
  <c r="G237"/>
  <c r="E238"/>
  <c r="F238"/>
  <c r="G238"/>
  <c r="E239"/>
  <c r="F239"/>
  <c r="G239"/>
  <c r="E240"/>
  <c r="F240"/>
  <c r="G240"/>
  <c r="E241"/>
  <c r="F241"/>
  <c r="G241"/>
  <c r="E242"/>
  <c r="F242"/>
  <c r="G242"/>
  <c r="E243"/>
  <c r="F243"/>
  <c r="G243"/>
  <c r="E244"/>
  <c r="F244"/>
  <c r="G244"/>
  <c r="E245"/>
  <c r="F245"/>
  <c r="G245"/>
  <c r="E246"/>
  <c r="F246"/>
  <c r="G246"/>
  <c r="E247"/>
  <c r="F247"/>
  <c r="G247"/>
  <c r="E248"/>
  <c r="F248"/>
  <c r="G248"/>
  <c r="E249"/>
  <c r="F249"/>
  <c r="G249"/>
  <c r="E250"/>
  <c r="F250"/>
  <c r="G250"/>
  <c r="E251"/>
  <c r="F251"/>
  <c r="G251"/>
  <c r="E252"/>
  <c r="F252"/>
  <c r="G252"/>
  <c r="E253"/>
  <c r="F253"/>
  <c r="G253"/>
  <c r="E254"/>
  <c r="F254"/>
  <c r="G254"/>
  <c r="E255"/>
  <c r="F255"/>
  <c r="G255"/>
  <c r="E256"/>
  <c r="F256"/>
  <c r="G256"/>
  <c r="E257"/>
  <c r="F257"/>
  <c r="G257"/>
  <c r="E258"/>
  <c r="F258"/>
  <c r="G258"/>
  <c r="E259"/>
  <c r="F259"/>
  <c r="G259"/>
  <c r="E260"/>
  <c r="F260"/>
  <c r="G260"/>
  <c r="E261"/>
  <c r="F261"/>
  <c r="G261"/>
  <c r="E262"/>
  <c r="F262"/>
  <c r="G262"/>
  <c r="E263"/>
  <c r="F263"/>
  <c r="G263"/>
  <c r="E264"/>
  <c r="F264"/>
  <c r="G264"/>
  <c r="E265"/>
  <c r="F265"/>
  <c r="G265"/>
  <c r="E266"/>
  <c r="F266"/>
  <c r="G266"/>
  <c r="E267"/>
  <c r="F267"/>
  <c r="G267"/>
  <c r="E268"/>
  <c r="F268"/>
  <c r="G268"/>
  <c r="E269"/>
  <c r="F269"/>
  <c r="G269"/>
  <c r="E270"/>
  <c r="F270"/>
  <c r="G270"/>
  <c r="E271"/>
  <c r="F271"/>
  <c r="G271"/>
  <c r="E272"/>
  <c r="F272"/>
  <c r="G272"/>
  <c r="E273"/>
  <c r="F273"/>
  <c r="G273"/>
  <c r="E274"/>
  <c r="F274"/>
  <c r="G274"/>
  <c r="E275"/>
  <c r="F275"/>
  <c r="G275"/>
  <c r="E276"/>
  <c r="F276"/>
  <c r="G276"/>
  <c r="E277"/>
  <c r="F277"/>
  <c r="G277"/>
  <c r="E278"/>
  <c r="F278"/>
  <c r="G278"/>
  <c r="E279"/>
  <c r="F279"/>
  <c r="G279"/>
  <c r="E280"/>
  <c r="F280"/>
  <c r="G280"/>
  <c r="E281"/>
  <c r="F281"/>
  <c r="G281"/>
  <c r="E282"/>
  <c r="F282"/>
  <c r="G282"/>
  <c r="E283"/>
  <c r="F283"/>
  <c r="G283"/>
  <c r="E284"/>
  <c r="F284"/>
  <c r="G284"/>
  <c r="E285"/>
  <c r="F285"/>
  <c r="G285"/>
  <c r="E286"/>
  <c r="F286"/>
  <c r="G286"/>
  <c r="E287"/>
  <c r="F287"/>
  <c r="G287"/>
  <c r="E288"/>
  <c r="F288"/>
  <c r="G288"/>
  <c r="E289"/>
  <c r="F289"/>
  <c r="G289"/>
  <c r="E290"/>
  <c r="F290"/>
  <c r="G290"/>
  <c r="E291"/>
  <c r="F291"/>
  <c r="G291"/>
  <c r="E292"/>
  <c r="F292"/>
  <c r="G292"/>
  <c r="E293"/>
  <c r="F293"/>
  <c r="G293"/>
  <c r="E294"/>
  <c r="F294"/>
  <c r="G294"/>
  <c r="E295"/>
  <c r="F295"/>
  <c r="G295"/>
  <c r="E296"/>
  <c r="F296"/>
  <c r="G296"/>
  <c r="E297"/>
  <c r="F297"/>
  <c r="G297"/>
  <c r="E298"/>
  <c r="F298"/>
  <c r="G298"/>
  <c r="D310"/>
  <c r="E310"/>
  <c r="F310"/>
  <c r="G310"/>
  <c r="E312"/>
  <c r="F312"/>
  <c r="G312"/>
  <c r="E313"/>
  <c r="F313"/>
  <c r="G313"/>
  <c r="E314"/>
  <c r="F314"/>
  <c r="G314"/>
  <c r="E315"/>
  <c r="F315"/>
  <c r="G315"/>
  <c r="E316"/>
  <c r="F316"/>
  <c r="G316"/>
  <c r="E317"/>
  <c r="F317"/>
  <c r="G317"/>
  <c r="E318"/>
  <c r="F318"/>
  <c r="G318"/>
  <c r="E319"/>
  <c r="F319"/>
  <c r="G319"/>
  <c r="E320"/>
  <c r="F320"/>
  <c r="G320"/>
  <c r="E321"/>
  <c r="F321"/>
  <c r="G321"/>
  <c r="E322"/>
  <c r="F322"/>
  <c r="G322"/>
  <c r="E323"/>
  <c r="F323"/>
  <c r="G323"/>
  <c r="E324"/>
  <c r="F324"/>
  <c r="G324"/>
  <c r="E325"/>
  <c r="F325"/>
  <c r="G325"/>
  <c r="E326"/>
  <c r="F326"/>
  <c r="G326"/>
  <c r="E327"/>
  <c r="F327"/>
  <c r="G327"/>
  <c r="E328"/>
  <c r="F328"/>
  <c r="G328"/>
  <c r="E329"/>
  <c r="F329"/>
  <c r="G329"/>
  <c r="E330"/>
  <c r="F330"/>
  <c r="G330"/>
  <c r="E331"/>
  <c r="F331"/>
  <c r="G331"/>
  <c r="E332"/>
  <c r="F332"/>
  <c r="G332"/>
  <c r="E333"/>
  <c r="F333"/>
  <c r="G333"/>
  <c r="E334"/>
  <c r="F334"/>
  <c r="G334"/>
  <c r="E335"/>
  <c r="F335"/>
  <c r="G335"/>
  <c r="E336"/>
  <c r="F336"/>
  <c r="G336"/>
  <c r="E337"/>
  <c r="F337"/>
  <c r="G337"/>
  <c r="E338"/>
  <c r="F338"/>
  <c r="G338"/>
  <c r="E339"/>
  <c r="F339"/>
  <c r="G339"/>
  <c r="E340"/>
  <c r="F340"/>
  <c r="G340"/>
  <c r="E341"/>
  <c r="F341"/>
  <c r="G341"/>
  <c r="E342"/>
  <c r="F342"/>
  <c r="G342"/>
  <c r="E343"/>
  <c r="F343"/>
  <c r="G343"/>
  <c r="E344"/>
  <c r="F344"/>
  <c r="G344"/>
  <c r="E345"/>
  <c r="F345"/>
  <c r="G345"/>
  <c r="E346"/>
  <c r="F346"/>
  <c r="G346"/>
  <c r="E347"/>
  <c r="F347"/>
  <c r="G347"/>
  <c r="E348"/>
  <c r="F348"/>
  <c r="G348"/>
  <c r="E349"/>
  <c r="F349"/>
  <c r="G349"/>
  <c r="E350"/>
  <c r="F350"/>
  <c r="G350"/>
  <c r="E351"/>
  <c r="F351"/>
  <c r="G351"/>
  <c r="E352"/>
  <c r="F352"/>
  <c r="G352"/>
  <c r="E353"/>
  <c r="F353"/>
  <c r="G353"/>
  <c r="E354"/>
  <c r="F354"/>
  <c r="G354"/>
  <c r="E355"/>
  <c r="F355"/>
  <c r="G355"/>
  <c r="E356"/>
  <c r="F356"/>
  <c r="G356"/>
  <c r="E357"/>
  <c r="F357"/>
  <c r="G357"/>
  <c r="E358"/>
  <c r="F358"/>
  <c r="G358"/>
  <c r="E359"/>
  <c r="F359"/>
  <c r="G359"/>
  <c r="E360"/>
  <c r="F360"/>
  <c r="G360"/>
  <c r="E361"/>
  <c r="F361"/>
  <c r="G361"/>
  <c r="E362"/>
  <c r="F362"/>
  <c r="G362"/>
  <c r="E363"/>
  <c r="F363"/>
  <c r="G363"/>
  <c r="E364"/>
  <c r="F364"/>
  <c r="G364"/>
  <c r="E365"/>
  <c r="F365"/>
  <c r="G365"/>
  <c r="E366"/>
  <c r="F366"/>
  <c r="G366"/>
  <c r="E367"/>
  <c r="F367"/>
  <c r="G367"/>
  <c r="E368"/>
  <c r="F368"/>
  <c r="G368"/>
  <c r="E369"/>
  <c r="F369"/>
  <c r="G369"/>
  <c r="E370"/>
  <c r="F370"/>
  <c r="G370"/>
  <c r="E371"/>
  <c r="F371"/>
  <c r="G371"/>
  <c r="E372"/>
  <c r="F372"/>
  <c r="G372"/>
  <c r="E373"/>
  <c r="F373"/>
  <c r="G373"/>
  <c r="E374"/>
  <c r="F374"/>
  <c r="G374"/>
  <c r="E375"/>
  <c r="F375"/>
  <c r="G375"/>
  <c r="E376"/>
  <c r="F376"/>
  <c r="G376"/>
  <c r="E377"/>
  <c r="F377"/>
  <c r="G377"/>
  <c r="E378"/>
  <c r="F378"/>
  <c r="G378"/>
  <c r="E379"/>
  <c r="F379"/>
  <c r="G379"/>
  <c r="E380"/>
  <c r="F380"/>
  <c r="G380"/>
  <c r="E381"/>
  <c r="F381"/>
  <c r="G381"/>
  <c r="E382"/>
  <c r="F382"/>
  <c r="G382"/>
  <c r="E383"/>
  <c r="F383"/>
  <c r="G383"/>
  <c r="E384"/>
  <c r="F384"/>
  <c r="G384"/>
  <c r="E385"/>
  <c r="F385"/>
  <c r="G385"/>
  <c r="E386"/>
  <c r="F386"/>
  <c r="G386"/>
  <c r="E387"/>
  <c r="F387"/>
  <c r="G387"/>
  <c r="E388"/>
  <c r="F388"/>
  <c r="G388"/>
  <c r="E389"/>
  <c r="F389"/>
  <c r="G389"/>
  <c r="E390"/>
  <c r="F390"/>
  <c r="G390"/>
  <c r="E391"/>
  <c r="F391"/>
  <c r="G391"/>
  <c r="E392"/>
  <c r="F392"/>
  <c r="G392"/>
  <c r="E393"/>
  <c r="F393"/>
  <c r="G393"/>
  <c r="E394"/>
  <c r="F394"/>
  <c r="G394"/>
  <c r="E395"/>
  <c r="F395"/>
  <c r="G395"/>
  <c r="E396"/>
  <c r="F396"/>
  <c r="G396"/>
  <c r="E397"/>
  <c r="F397"/>
  <c r="G397"/>
  <c r="E398"/>
  <c r="F398"/>
  <c r="G398"/>
  <c r="E399"/>
  <c r="F399"/>
  <c r="G399"/>
  <c r="E400"/>
  <c r="F400"/>
  <c r="G400"/>
  <c r="E401"/>
  <c r="F401"/>
  <c r="G401"/>
  <c r="E402"/>
  <c r="F402"/>
  <c r="G402"/>
  <c r="E403"/>
  <c r="F403"/>
  <c r="G403"/>
  <c r="E404"/>
  <c r="F404"/>
  <c r="G404"/>
  <c r="E405"/>
  <c r="F405"/>
  <c r="G405"/>
  <c r="E406"/>
  <c r="F406"/>
  <c r="G406"/>
  <c r="E407"/>
  <c r="F407"/>
  <c r="G407"/>
  <c r="E408"/>
  <c r="F408"/>
  <c r="G408"/>
  <c r="E409"/>
  <c r="F409"/>
  <c r="G409"/>
  <c r="E410"/>
  <c r="F410"/>
  <c r="G410"/>
  <c r="E411"/>
  <c r="F411"/>
  <c r="G411"/>
  <c r="E412"/>
  <c r="F412"/>
  <c r="G412"/>
  <c r="E413"/>
  <c r="F413"/>
  <c r="G413"/>
  <c r="E414"/>
  <c r="F414"/>
  <c r="G414"/>
  <c r="E415"/>
  <c r="F415"/>
  <c r="G415"/>
  <c r="E416"/>
  <c r="F416"/>
  <c r="G416"/>
  <c r="D417"/>
  <c r="E417" s="1"/>
  <c r="F417"/>
  <c r="E420"/>
  <c r="F420"/>
  <c r="G420"/>
  <c r="E421"/>
  <c r="F421"/>
  <c r="G421"/>
  <c r="E422"/>
  <c r="F422"/>
  <c r="G422"/>
  <c r="E423"/>
  <c r="F423"/>
  <c r="G423"/>
  <c r="E424"/>
  <c r="F424"/>
  <c r="G424"/>
  <c r="D425"/>
  <c r="E425"/>
  <c r="F425"/>
  <c r="G425"/>
  <c r="E426"/>
  <c r="G426"/>
  <c r="E427"/>
  <c r="F427"/>
  <c r="G427"/>
  <c r="E428"/>
  <c r="G428"/>
  <c r="D429"/>
  <c r="G417" l="1"/>
  <c r="D37" i="2"/>
  <c r="D38"/>
  <c r="D39"/>
  <c r="D41"/>
  <c r="D57"/>
  <c r="D83"/>
  <c r="F31" i="1" l="1"/>
  <c r="D8" l="1"/>
  <c r="D22" s="1"/>
  <c r="D9" l="1"/>
</calcChain>
</file>

<file path=xl/sharedStrings.xml><?xml version="1.0" encoding="utf-8"?>
<sst xmlns="http://schemas.openxmlformats.org/spreadsheetml/2006/main" count="959" uniqueCount="849">
  <si>
    <t>Predmet osiguranja / osigurani rizici</t>
  </si>
  <si>
    <t>Građevinski objekti</t>
  </si>
  <si>
    <t>Sva oprema</t>
  </si>
  <si>
    <t>Sva računalna i ostala elektronska oprema</t>
  </si>
  <si>
    <t>UKUPNO:</t>
  </si>
  <si>
    <t>1.</t>
  </si>
  <si>
    <t>FLEXA NA NOVU VRIJEDNOST
(POŽAR, UDAR GROMA, EKSPLOZIJA, PAD I UDAR LETJELICE)</t>
  </si>
  <si>
    <t>BEZ</t>
  </si>
  <si>
    <t>2.</t>
  </si>
  <si>
    <t>DOPUNSKI RIZICI</t>
  </si>
  <si>
    <t>2.1.</t>
  </si>
  <si>
    <t>Oluja i tuča</t>
  </si>
  <si>
    <t>2.2.</t>
  </si>
  <si>
    <t>Izlijevanje vode iz vodovodnih i kanalizacijskih cijevi i ostalih cijevnih sustava  (neočekivanog izljeva vode ili pare uslijed puknuća dovodnih i odvodnih cijevi ili priključne opreme i priključnih uređaja, sustava za opskrbu pitkom vodom, toplom vodom, sistema centralnog grijanja te sistema etažnog grijanja ). Proširenje pokrića na izljev vode iz otvorenih slavina i posljedična šteta (istjecanje i gubitak vode, nastala kao posljedica pucanja vodovodnih cijevi) te proširenje na štete uslijed začepljenja odvodnih cijevi do podlimita 100.000 HRK</t>
  </si>
  <si>
    <t>2.3.</t>
  </si>
  <si>
    <t>2.4.</t>
  </si>
  <si>
    <t>Klizanje tla i oštećenja uslijed klizanja (pomicanja) nakupljenih masa na osiguranim površinama</t>
  </si>
  <si>
    <t>2.5.</t>
  </si>
  <si>
    <t>Udar vozila, dim, probijanje zvučnog zida</t>
  </si>
  <si>
    <t>2.6.</t>
  </si>
  <si>
    <t>Obustava rada, pobuna, unutarnji nemiri (SRCC)</t>
  </si>
  <si>
    <t>2.7.</t>
  </si>
  <si>
    <t>Manifestacije i demonstracije, zlonamjerno oštećenje, štrajk, isključenje iz rada (uključivo pacijente i posjetitelje)</t>
  </si>
  <si>
    <t>2.8.</t>
  </si>
  <si>
    <t>Pritisak snijega i leda, snježna lavina</t>
  </si>
  <si>
    <t>2.9.</t>
  </si>
  <si>
    <t>Sva stakla - uključujući sve vrste stakla (vitražno i oslikano;  pomična i nepomična), svjetleće natpise i reklame + montirane i izvan objekta, mramorne ploče i od umjetnog kamena na podovina, stolovima i pultovima; sanitarija i keramika; stakloplastična sjenila terase, tende i displeje, LED ekrane i sl.</t>
  </si>
  <si>
    <t>2.10.</t>
  </si>
  <si>
    <t>Prodor oborinske vode - kroz sve vrste otvora</t>
  </si>
  <si>
    <t>2.11.</t>
  </si>
  <si>
    <t>2.12.</t>
  </si>
  <si>
    <t>Potres</t>
  </si>
  <si>
    <t>2.13.</t>
  </si>
  <si>
    <t>Lom stroja za opremu, elektroničku opremu i sve pripadajuće uređaje prema specifikaciji. Uključeni troškovi pronalaženja mjesta oštećenja, vraćanja u prvobitno stanje, zemljani i asfaltni radovi, štete uslijed mraza i smrzavanja,  te proširenje na štete uslijed preopterećenja, podnapona ili prenapona opskrbne mreže - uključen otkup amortizacije- PODLIMIT</t>
  </si>
  <si>
    <t>2.14.</t>
  </si>
  <si>
    <r>
      <t xml:space="preserve">Lom stroja - infrastrukturne instalacije i strojno mehaničku opremu objekta;                                                                                                                                                               </t>
    </r>
    <r>
      <rPr>
        <sz val="11"/>
        <color indexed="8"/>
        <rFont val="Calibri"/>
        <family val="2"/>
        <scheme val="minor"/>
      </rPr>
      <t xml:space="preserve">                                                                                                                                       Uključeni troškovi pronalaženja mjesta oštećenja, vraćanja u prvobitno stanje, zemljani i asfaltni radovi, štete uslijed mraza i smrzavanja te proširenje na štete uslijed preopterećenja, podnapona ili prenapona opskrbne mreže  - uključen otkup amortizacije- PODLIMIT</t>
    </r>
  </si>
  <si>
    <t xml:space="preserve">3. </t>
  </si>
  <si>
    <t xml:space="preserve">NEIMENOVANI RIZICI </t>
  </si>
  <si>
    <t>4.</t>
  </si>
  <si>
    <t>4.1.</t>
  </si>
  <si>
    <t>Troškovi čišćenja, rušenja i raščišćavanja uslijed nastalog osiguranog slučaja</t>
  </si>
  <si>
    <t>4.2.</t>
  </si>
  <si>
    <t>Troškovi privremenog popravka</t>
  </si>
  <si>
    <t>4.3.</t>
  </si>
  <si>
    <t>Ostali troškovi i izdaci</t>
  </si>
  <si>
    <t>4.4.</t>
  </si>
  <si>
    <t>Posljedične štete na cjelokupnoj imovini uzrokovane bilo kojim uzrokovanim slučajem (npr. oštećenje objekta ili opreme uslijed pada druge osigurane opreme, natpisa, razglasa i sl.)</t>
  </si>
  <si>
    <t>Napomene:</t>
  </si>
  <si>
    <t>Primjenjuje se Klauzula automatskog pokrića za novonabavljenu imovinu tijekom osigurateljnog perioda uz konačan obračun po isteku osigurateljnog razdoblja.</t>
  </si>
  <si>
    <t>Potpis odgovorne osobe</t>
  </si>
  <si>
    <t>M.P.</t>
  </si>
  <si>
    <t xml:space="preserve">Ime i prezime odgovorne osobe (štampanim slovima) </t>
  </si>
  <si>
    <t>Troškovnik - osiguranje imovine od svih rizika- All Risks</t>
  </si>
  <si>
    <t>R.br.</t>
  </si>
  <si>
    <r>
      <t xml:space="preserve">DODATNA POKRIĆA I TROŠKOVI </t>
    </r>
    <r>
      <rPr>
        <sz val="11"/>
        <rFont val="Calibri"/>
        <family val="2"/>
        <scheme val="minor"/>
      </rPr>
      <t>(povrh troškova koji se osiguravaju u okviru pojedinog navedenog osiguranog rizika):</t>
    </r>
  </si>
  <si>
    <t>Sve zalihe (na flotantnoj osnovi)</t>
  </si>
  <si>
    <t>Poplava , bujica, visoka voda i podzemna voda (uključivo rijeke i jezera)</t>
  </si>
  <si>
    <r>
      <t xml:space="preserve">Provalna krađa uključujući vandalizam i razbojstvo i veća oštećenja građevinskih  dijelova prostorija, instalacija, opreme i zaliha
</t>
    </r>
    <r>
      <rPr>
        <sz val="11"/>
        <color indexed="8"/>
        <rFont val="Calibri"/>
        <family val="2"/>
        <scheme val="minor"/>
      </rPr>
      <t xml:space="preserve">Novca i druge vrijednosti u zaključanom metalnom sefu i blagajni do podlimita 50.000,00 HRK
Novca i druge vrijednosti za vrijeme manipulacije  do podlimita 50.000,00 HRK
Novac i druga sredstva plaćanja za vrijeme dostave kod dostavljača do podlimita 50.000,00 HRK                                                                                                                                                                                             Novca i druge vrijednosti za vrijeme interne manipulacije 50.000,00 HRK
Osiguranje prometne nezgode do podlimita 50.000,00 HRK                                                                                                   Osiguranje viših troškova popravaka na građevinskom objektu do podlimita 50.000,00  HRK                                                                                                                                                                         Uključeno pokriće za otvaranje sigurnosnih spremnika originalnim ključem.  </t>
    </r>
  </si>
  <si>
    <t>Cjelovito osigurateljno pokriće definirano Tehničkom specifikacijom.</t>
  </si>
  <si>
    <t>Na premije osiguranja ne primjenjuje se porez na dodanu vrijednost sukladno čl.40.1.a. Zakona o porezu na dodanu vrijednost.</t>
  </si>
  <si>
    <r>
      <t>Iznos osiguranja po štetnom događaju i ukupno godišnje (</t>
    </r>
    <r>
      <rPr>
        <b/>
        <sz val="11"/>
        <rFont val="Calibri"/>
        <family val="2"/>
        <charset val="238"/>
      </rPr>
      <t>€</t>
    </r>
    <r>
      <rPr>
        <b/>
        <sz val="11"/>
        <rFont val="Calibri"/>
        <family val="2"/>
        <scheme val="minor"/>
      </rPr>
      <t>)</t>
    </r>
  </si>
  <si>
    <r>
      <t>Franšiza po štetnom događaju (</t>
    </r>
    <r>
      <rPr>
        <b/>
        <sz val="11"/>
        <rFont val="Calibri"/>
        <family val="2"/>
        <charset val="238"/>
      </rPr>
      <t>€</t>
    </r>
    <r>
      <rPr>
        <b/>
        <sz val="11"/>
        <rFont val="Calibri"/>
        <family val="2"/>
        <scheme val="minor"/>
      </rPr>
      <t>)</t>
    </r>
  </si>
  <si>
    <r>
      <t>Premija osiguranja (</t>
    </r>
    <r>
      <rPr>
        <b/>
        <sz val="11"/>
        <rFont val="Calibri"/>
        <family val="2"/>
        <charset val="238"/>
      </rPr>
      <t>€</t>
    </r>
    <r>
      <rPr>
        <b/>
        <sz val="11"/>
        <rFont val="Calibri"/>
        <family val="2"/>
        <scheme val="minor"/>
      </rPr>
      <t>)</t>
    </r>
  </si>
  <si>
    <r>
      <t xml:space="preserve">5% od štete, max 66.361,40 </t>
    </r>
    <r>
      <rPr>
        <sz val="11"/>
        <color theme="1"/>
        <rFont val="Calibri"/>
        <family val="2"/>
        <charset val="238"/>
      </rPr>
      <t>€</t>
    </r>
  </si>
  <si>
    <t>UKUPNA GODIŠNJA PREMIJA OSIGURANJA U EURIMA:</t>
  </si>
  <si>
    <t>Zalihe (lijekovi, loživo ulje, živežne namirnice, ostalo)</t>
  </si>
  <si>
    <t>Računala i ostala računalna i informatička oprema</t>
  </si>
  <si>
    <t>Sveukupna oprema (medicinska i nemedicinska)</t>
  </si>
  <si>
    <t>ne</t>
  </si>
  <si>
    <t>Spremište za otpad</t>
  </si>
  <si>
    <t>Mrtvačnica</t>
  </si>
  <si>
    <t>Objekt polikliničko-konzilijarne zdravstvene zaštite</t>
  </si>
  <si>
    <t>Nova bolnica s kuhinjom</t>
  </si>
  <si>
    <t>Zgrada kamena - stara bolnica</t>
  </si>
  <si>
    <t>Zgrada nova</t>
  </si>
  <si>
    <t>Tehnička zgrada</t>
  </si>
  <si>
    <t>Zgrada poliklinika</t>
  </si>
  <si>
    <t>Opća bolnica Gospić, Kaniška 111, 53000  Gospić</t>
  </si>
  <si>
    <t>Objekt je spomenik kulture (DA/NE)</t>
  </si>
  <si>
    <t>Godina izgradnje:</t>
  </si>
  <si>
    <t>Površina m2:</t>
  </si>
  <si>
    <t>Vrijednosti (sveukupna vrijednost građevinskih objekata, opreme i zaliha po mjestu osiguranja):</t>
  </si>
  <si>
    <t>Mjesto osiguranja:</t>
  </si>
  <si>
    <t>r.br.</t>
  </si>
  <si>
    <t>Investicije u tijeku:</t>
  </si>
  <si>
    <t>8.</t>
  </si>
  <si>
    <t>Umjetnička djela (slike, skulpture, itd.):</t>
  </si>
  <si>
    <t>7.</t>
  </si>
  <si>
    <t>Dokumentacija, arhiva, biblioteka , knjige:</t>
  </si>
  <si>
    <t>6.</t>
  </si>
  <si>
    <t>Dinamika prijevoza:</t>
  </si>
  <si>
    <t>Broj relacija za prijevoz:</t>
  </si>
  <si>
    <t>Broj uplatno - isplatnih mjesta:</t>
  </si>
  <si>
    <t>Broj sefova, trezora:</t>
  </si>
  <si>
    <t>Novac kod dostavljača:</t>
  </si>
  <si>
    <t>Novac u manipulaciji</t>
  </si>
  <si>
    <t>Novac u blagajni:</t>
  </si>
  <si>
    <t>Novac u sefu, trezoru:</t>
  </si>
  <si>
    <t>Gotov novac i ostale vrijednosti (najveći mogući iznos):</t>
  </si>
  <si>
    <t>5.</t>
  </si>
  <si>
    <t>Zaliha tuđe robe na otvorenom</t>
  </si>
  <si>
    <t>Trgovačka roba na otvorenom</t>
  </si>
  <si>
    <t>Gotovi proizvodi na otvorenom</t>
  </si>
  <si>
    <t>Poluproizvodi na otvorenom</t>
  </si>
  <si>
    <t>Sirovine na otvorenom</t>
  </si>
  <si>
    <t>Repromaterijal</t>
  </si>
  <si>
    <t>Zaliha tuđe robe</t>
  </si>
  <si>
    <t xml:space="preserve">Trgovačka roba </t>
  </si>
  <si>
    <t>Gotovi proizvodi</t>
  </si>
  <si>
    <t>Poluproizvodi</t>
  </si>
  <si>
    <t xml:space="preserve">Sirovine </t>
  </si>
  <si>
    <t>Zalihe robe (prosječno stanje zaliha na dan 31. 12. 2022):</t>
  </si>
  <si>
    <t xml:space="preserve">Ostala računalna oprema </t>
  </si>
  <si>
    <t>Prijenosna računala</t>
  </si>
  <si>
    <t>Stacionarna računala</t>
  </si>
  <si>
    <t>Telekomunikacijska oprema</t>
  </si>
  <si>
    <t>Ostala uredska elektronska oprema</t>
  </si>
  <si>
    <t>Audio i video oprema</t>
  </si>
  <si>
    <t>Serveri</t>
  </si>
  <si>
    <t>Računala i ostala elektronska oprema:</t>
  </si>
  <si>
    <t>3.</t>
  </si>
  <si>
    <t>Ostala nemedicinska oprema</t>
  </si>
  <si>
    <t>Namještaj i sitni inventar</t>
  </si>
  <si>
    <t>Posebni alati/ kalupi/slično</t>
  </si>
  <si>
    <t>Aparati za ispitivanje materijala</t>
  </si>
  <si>
    <t>Aparati za terapiju zračenjem</t>
  </si>
  <si>
    <t>Rotirajuće anodne cijevi</t>
  </si>
  <si>
    <t>Sonde</t>
  </si>
  <si>
    <t>Rentgenske cijevi</t>
  </si>
  <si>
    <t xml:space="preserve">Medicinski uređaji prema analitici </t>
  </si>
  <si>
    <t>Oprema građevinskih objekata (dizala, sustav centralnog grijanja), a koja je posebno evidentirana i knjižena</t>
  </si>
  <si>
    <t>Ostali pripadajući uređaji</t>
  </si>
  <si>
    <t xml:space="preserve">Posebni alati, kalupi i slično </t>
  </si>
  <si>
    <t xml:space="preserve">Podržni </t>
  </si>
  <si>
    <t xml:space="preserve">Proizvodni, uslužni </t>
  </si>
  <si>
    <t>Strojevi, aparati i uređaji</t>
  </si>
  <si>
    <t>Oprema (osim niže navedenih stavaka)</t>
  </si>
  <si>
    <t>Oprema:</t>
  </si>
  <si>
    <t>Obale, plaže</t>
  </si>
  <si>
    <t>Sportski tereni</t>
  </si>
  <si>
    <t>Hortikultura, šume</t>
  </si>
  <si>
    <t>Trafostanice</t>
  </si>
  <si>
    <t>Infrastrukturni priključci i objekti</t>
  </si>
  <si>
    <t>Ulaganje u tuđa osnovna sredstva</t>
  </si>
  <si>
    <t>Ograde</t>
  </si>
  <si>
    <t>Parkirališta, ceste, putevi</t>
  </si>
  <si>
    <t>Adaptacije/poboljšanja</t>
  </si>
  <si>
    <t>Zgrade i ostali objekti</t>
  </si>
  <si>
    <t>Građevinski objekti (bez troškova zemljišta i priključaka):</t>
  </si>
  <si>
    <r>
      <t>Nabavna vrijednost (</t>
    </r>
    <r>
      <rPr>
        <b/>
        <sz val="11"/>
        <rFont val="Calibri"/>
        <family val="2"/>
        <charset val="238"/>
      </rPr>
      <t>€</t>
    </r>
    <r>
      <rPr>
        <b/>
        <sz val="11"/>
        <rFont val="Calibri"/>
        <family val="2"/>
        <scheme val="minor"/>
      </rPr>
      <t>) na dan 31.12.2022.</t>
    </r>
  </si>
  <si>
    <t>Vrsta</t>
  </si>
  <si>
    <t>VRIJEDNOST IMOVINE - ANALITIKA</t>
  </si>
  <si>
    <t>Sveukupno (bez ERC opreme):</t>
  </si>
  <si>
    <t>Centralno grijanje - sustav</t>
  </si>
  <si>
    <t>IV.</t>
  </si>
  <si>
    <t>DIZALA - UKUPNO</t>
  </si>
  <si>
    <t>Dizalo 1600 kg. - mehaničko, Končar, 1984.g., tv.br. 400206</t>
  </si>
  <si>
    <t>Dizalo 1600 kg. - mehaničko, Končar, 1984.g., tv.br. 400205</t>
  </si>
  <si>
    <t>Dizalo 630 kg - hidraulično, Končar, 1998.g., tv.br. 404812</t>
  </si>
  <si>
    <t>Dizalo 630 kg - hidraulično, Končar, 1998.g., tv.br. 404813</t>
  </si>
  <si>
    <t>Dizalo 1600 kg. - hidraulično, Končar, 1998.g., tv.br. 403863</t>
  </si>
  <si>
    <t>Dizala</t>
  </si>
  <si>
    <t xml:space="preserve">III. </t>
  </si>
  <si>
    <t>OD ČEGA ERC OPREMA (dio; ukupna vrijednost navedena u "vrijednost imovine_analitika")</t>
  </si>
  <si>
    <t>NEMEDICINSKA OPREMA - UKUPNO</t>
  </si>
  <si>
    <t>1</t>
  </si>
  <si>
    <t>Uređaj za zamrzavanje vode u cijevima</t>
  </si>
  <si>
    <t>UPS  KR1 60000VA</t>
  </si>
  <si>
    <t>CD/DVD PRŽILICA</t>
  </si>
  <si>
    <t>Radna stanica za RTG</t>
  </si>
  <si>
    <t>Agregat za hemodijalizu</t>
  </si>
  <si>
    <t>Peć za centralno grijanje</t>
  </si>
  <si>
    <t>Uređaj za pranje i dezinfekciju</t>
  </si>
  <si>
    <t xml:space="preserve">Termo kamera </t>
  </si>
  <si>
    <t>Kuhinja unutar odjela ustanove</t>
  </si>
  <si>
    <t xml:space="preserve">Agregat </t>
  </si>
  <si>
    <t>Server</t>
  </si>
  <si>
    <t>Perilica rublja Imesa</t>
  </si>
  <si>
    <t>3</t>
  </si>
  <si>
    <t>Klima uređaji - OHBP, patologija, vešeraj</t>
  </si>
  <si>
    <t xml:space="preserve">Hladnjak </t>
  </si>
  <si>
    <t xml:space="preserve">Kontejneri za tople napitke </t>
  </si>
  <si>
    <t>Stroj za pranje rublja 6-8 kg</t>
  </si>
  <si>
    <t xml:space="preserve">Glavni napojni kabel </t>
  </si>
  <si>
    <t>UPS stabilizator s instalacijom- operacijska sala</t>
  </si>
  <si>
    <t>UPS stabilizator s instalacijom- laboratorij</t>
  </si>
  <si>
    <t>Odvlaživač zraka - arhiva</t>
  </si>
  <si>
    <t>Klima uređaj - praonica bolničkog rublja</t>
  </si>
  <si>
    <t>UPS stabilizator - serverska stanica</t>
  </si>
  <si>
    <t>5</t>
  </si>
  <si>
    <t xml:space="preserve">Kolica za čistačice </t>
  </si>
  <si>
    <t>2</t>
  </si>
  <si>
    <t>Hladnjak- oftalmološka ambulanta, kuhinja</t>
  </si>
  <si>
    <t>Elektro stol za ručno glačanje rublja - vešeraj - 1 kom</t>
  </si>
  <si>
    <t xml:space="preserve">Industrijski stroj za pranje rublja - vešeraj </t>
  </si>
  <si>
    <t xml:space="preserve">Omekšivač vode - odjel prehrane </t>
  </si>
  <si>
    <t xml:space="preserve">Referentna radna stanica LIS sustava - laboratorij </t>
  </si>
  <si>
    <t xml:space="preserve">Središnji server - bolnica </t>
  </si>
  <si>
    <t xml:space="preserve">Stroj za automatsko kuvertiranje - računovodstvo </t>
  </si>
  <si>
    <t xml:space="preserve">Multifunkcionali kopirni uređaj (skeniranje, kopiranje, printanje.) - Računovodstvo </t>
  </si>
  <si>
    <t>Mašina za veš "FAGOR" (2x)</t>
  </si>
  <si>
    <t xml:space="preserve">Sušara </t>
  </si>
  <si>
    <t>WI - FI zona - sustav</t>
  </si>
  <si>
    <t xml:space="preserve">Zamrzivač - za ribu </t>
  </si>
  <si>
    <t>Usmjernik</t>
  </si>
  <si>
    <t>Uređaj za pohranu</t>
  </si>
  <si>
    <t>UPS stabilizator napona električne struje</t>
  </si>
  <si>
    <t>UPS -stabilizator napona</t>
  </si>
  <si>
    <t>UPS - zaštitni stabilizator napone el. en.</t>
  </si>
  <si>
    <t>UPS</t>
  </si>
  <si>
    <t>Univerzalni kuhinjski stroj s prikl.</t>
  </si>
  <si>
    <t>Tri etažna električna pečenjara</t>
  </si>
  <si>
    <t>Zamrzivač za čuvanje svježe plazme</t>
  </si>
  <si>
    <t>Telefonska centrala</t>
  </si>
  <si>
    <t>Sustav video nadzora</t>
  </si>
  <si>
    <t>Sustav razglaasa u dvorani za sastanke</t>
  </si>
  <si>
    <t>Stroj za sušanje rublja</t>
  </si>
  <si>
    <t>Stroj za rezanje kruha</t>
  </si>
  <si>
    <t>Stroj za pranje rublja sa sušenjem</t>
  </si>
  <si>
    <t>Stroj za pranje rublja</t>
  </si>
  <si>
    <t>Stroj za pranje povrća</t>
  </si>
  <si>
    <t>Stroj za pranje podova</t>
  </si>
  <si>
    <t>Stroj za pranje bolničkog rublja</t>
  </si>
  <si>
    <t>Stroj za pranje bolesničkog suđa</t>
  </si>
  <si>
    <t>Stroj za nareske</t>
  </si>
  <si>
    <t>Stroj za mljevenje mesa 150 k</t>
  </si>
  <si>
    <t>Stroj za glačanje rublja</t>
  </si>
  <si>
    <t>Sklopovska oprema ERICSSON</t>
  </si>
  <si>
    <t>Server 2007</t>
  </si>
  <si>
    <t>ROUTER ERICSSON</t>
  </si>
  <si>
    <t>Rashladna vitrina</t>
  </si>
  <si>
    <t>Prijenosno računalo</t>
  </si>
  <si>
    <t>Preklopnik 48-port</t>
  </si>
  <si>
    <t>Preklopnik 24-port</t>
  </si>
  <si>
    <t>Plinski štednjak sa 4 otv, kuh,</t>
  </si>
  <si>
    <t>Plinski kotao 100 L</t>
  </si>
  <si>
    <t>Plinska okretna pečenjara</t>
  </si>
  <si>
    <t>Plin, štednjak s 4 ploče i peć</t>
  </si>
  <si>
    <t>Perač podova</t>
  </si>
  <si>
    <t>PC Komplet</t>
  </si>
  <si>
    <t>Parna pečenjara</t>
  </si>
  <si>
    <t>Ovlaživač zraka</t>
  </si>
  <si>
    <t xml:space="preserve">Ormar s kablovima </t>
  </si>
  <si>
    <t>Oprema za patologiju (frižider za dva trupla i podizna kolica)</t>
  </si>
  <si>
    <t>Omekšivač vode</t>
  </si>
  <si>
    <t>Motokultivator - višenamjenski</t>
  </si>
  <si>
    <t>Montažne rashladne komore</t>
  </si>
  <si>
    <t>Montažna rashl, komora za meso</t>
  </si>
  <si>
    <t>Industrijski stroj za sušenje rublja</t>
  </si>
  <si>
    <t>Hvatač pare - napa s filterom</t>
  </si>
  <si>
    <t>Hladnjak 650 L</t>
  </si>
  <si>
    <t>Hladnjak 600 L</t>
  </si>
  <si>
    <t>Elektrostol za ruč. Gl. Rub. S/A</t>
  </si>
  <si>
    <t>El. Stroj za guljenje krumpira</t>
  </si>
  <si>
    <t>El, kotao 100 L</t>
  </si>
  <si>
    <t>Database poslužitelj</t>
  </si>
  <si>
    <t>Crpka - vešeraj</t>
  </si>
  <si>
    <t>Aplikacijski poslužitelj</t>
  </si>
  <si>
    <t>Podvodna fekalna pumpa</t>
  </si>
  <si>
    <t xml:space="preserve">Multifunkcionali kopirni uređej (skeniranje, kopiranje, printanje.) </t>
  </si>
  <si>
    <t>Pompa za fekalni otpad</t>
  </si>
  <si>
    <t>Nemedicinska oprema</t>
  </si>
  <si>
    <t>II.</t>
  </si>
  <si>
    <t>MEDICINSKA OPREMA - UKUPNO</t>
  </si>
  <si>
    <t xml:space="preserve">PORTABILNI UZV ZA SCREENING DOJENČADI </t>
  </si>
  <si>
    <t>APARAT ZA VARENJE - STERILIZACIJA</t>
  </si>
  <si>
    <t>OPERACIJSKI STOL - SALA</t>
  </si>
  <si>
    <t>ULTRAZVUČNI UREĐAJ ZA PEDIJATRIJU</t>
  </si>
  <si>
    <t>APARAT ZA SUHO OTAPANJE</t>
  </si>
  <si>
    <t xml:space="preserve">ULTRAZVUČNI UREĐAJ - GINEKOLOŠKI                                                                              </t>
  </si>
  <si>
    <t>PERFUZOR JIL</t>
  </si>
  <si>
    <t xml:space="preserve"> INFUZOMAT JIL</t>
  </si>
  <si>
    <t>LAMPA ZA OP. SALU</t>
  </si>
  <si>
    <t>DEKICA ZA PROVOĐENJE FOTOTERAPIJE</t>
  </si>
  <si>
    <t xml:space="preserve">KREVET BOLNIČKI </t>
  </si>
  <si>
    <t>VIDEOLARINGOSKOP -JIL</t>
  </si>
  <si>
    <t>ZRAČNA PILA/BUŠILICA ZA OP. SALU</t>
  </si>
  <si>
    <t>STERILIZATOR</t>
  </si>
  <si>
    <t>THOPAZ + TORAKLANA DRENAŽA S ADAPTEROM</t>
  </si>
  <si>
    <t>HLADNJAK ZA KRVNE PRIPRAVKE</t>
  </si>
  <si>
    <t>HLADNJAK LABORATORIJSKI</t>
  </si>
  <si>
    <t>UREĐAJ ZA NISKOFREKVNENTU MAGNETSKU STIMULACIJU</t>
  </si>
  <si>
    <t>SECUFIX - UTERUS MANIPULATOR</t>
  </si>
  <si>
    <t>287.</t>
  </si>
  <si>
    <t>HIDRAULIČNI INSTRUMENT STOLIĆ</t>
  </si>
  <si>
    <t>286.</t>
  </si>
  <si>
    <t>HOLTER PULSA</t>
  </si>
  <si>
    <t>285.</t>
  </si>
  <si>
    <t>BOLESNIČKI KREVET - BOLNICA</t>
  </si>
  <si>
    <t>284.</t>
  </si>
  <si>
    <t xml:space="preserve">MONITOR ZA PRAĆENJE VITALNIH FUNKCIJA -INTERNI                                                        </t>
  </si>
  <si>
    <t>283.</t>
  </si>
  <si>
    <t>HOLTER TLAKA</t>
  </si>
  <si>
    <t>282.</t>
  </si>
  <si>
    <t xml:space="preserve">PULSNI OKSIMETRI - 5 KOM </t>
  </si>
  <si>
    <t>281.</t>
  </si>
  <si>
    <t>SONDE ZA CTG - GINEKOLOGIOJA - 3 KOM</t>
  </si>
  <si>
    <t>280.</t>
  </si>
  <si>
    <t>MOBILNI RTG UREĐAJ</t>
  </si>
  <si>
    <t>279.</t>
  </si>
  <si>
    <t>KREVET BOLNIČKI ELEKTROMOTORNI</t>
  </si>
  <si>
    <t>278.</t>
  </si>
  <si>
    <t>KREVET BOLNIČKI PLE</t>
  </si>
  <si>
    <t>277.</t>
  </si>
  <si>
    <t>UREĐAJ ZA PRIMJENU DONOPA SUSTAVA (RAJSKI PLIN)</t>
  </si>
  <si>
    <t>276.</t>
  </si>
  <si>
    <t>UREĐAJ ZA TERAPIJU VISOKIM PROTOCIMA KISIKA</t>
  </si>
  <si>
    <t>275.</t>
  </si>
  <si>
    <t>STROPNI STATIV ZA ANESTEZIOLOGA</t>
  </si>
  <si>
    <t>274.</t>
  </si>
  <si>
    <t xml:space="preserve">STROPNI STATIV ZA KIRURGA                   </t>
  </si>
  <si>
    <t>273.</t>
  </si>
  <si>
    <t>KOAGULOGRAM</t>
  </si>
  <si>
    <t>272.</t>
  </si>
  <si>
    <t>GRIJAČ KRVI</t>
  </si>
  <si>
    <t>271.</t>
  </si>
  <si>
    <t>STOL GINEKOLOŠKI</t>
  </si>
  <si>
    <t>270.</t>
  </si>
  <si>
    <t>TONOMETAR PULSAIR</t>
  </si>
  <si>
    <t>269.</t>
  </si>
  <si>
    <t>EKG APARAT CARDIOVIT</t>
  </si>
  <si>
    <t>268.</t>
  </si>
  <si>
    <t>CTG APARAT</t>
  </si>
  <si>
    <t>267.</t>
  </si>
  <si>
    <t>DEFIBRILATOR</t>
  </si>
  <si>
    <t>266.</t>
  </si>
  <si>
    <t>NEIVAZIVNI MONITOR VITALNIH FUNKCIJA</t>
  </si>
  <si>
    <t>265.</t>
  </si>
  <si>
    <t>RESPIRATOR</t>
  </si>
  <si>
    <t>264.</t>
  </si>
  <si>
    <t>KOLICA ZA PRIJEVOZ LEŽEĆIH PACIJENATA</t>
  </si>
  <si>
    <t>263.</t>
  </si>
  <si>
    <t>OPERACIJSKA LAMPA</t>
  </si>
  <si>
    <t>262.</t>
  </si>
  <si>
    <t>STROPNI STATIV ZA ANESTEZIJU</t>
  </si>
  <si>
    <t>261.</t>
  </si>
  <si>
    <t>260.</t>
  </si>
  <si>
    <t>BOLESNIČKI KREVET</t>
  </si>
  <si>
    <t>259.</t>
  </si>
  <si>
    <t>PERFUZOR</t>
  </si>
  <si>
    <t>258.</t>
  </si>
  <si>
    <t>INFUZOMAT</t>
  </si>
  <si>
    <t>257.</t>
  </si>
  <si>
    <t>PULSNI OKSIMETAR</t>
  </si>
  <si>
    <t>256.</t>
  </si>
  <si>
    <t xml:space="preserve">EKG UREĐAJ                                                                                                    </t>
  </si>
  <si>
    <t>255.</t>
  </si>
  <si>
    <t xml:space="preserve">OPERACIJSKI STOL                                                                                             </t>
  </si>
  <si>
    <t>254.</t>
  </si>
  <si>
    <t>ASPIRACIJSKA PUMPA</t>
  </si>
  <si>
    <t>253.</t>
  </si>
  <si>
    <t>APARAT ZA ANESTEZIJU</t>
  </si>
  <si>
    <t>252.</t>
  </si>
  <si>
    <t>APARAT ZA BLIJEDU STAZU</t>
  </si>
  <si>
    <t>251.</t>
  </si>
  <si>
    <t>MONITOR VITALNIH FUNKCIJA</t>
  </si>
  <si>
    <t>250.</t>
  </si>
  <si>
    <t>249.</t>
  </si>
  <si>
    <t>ELEKTROKIRURŠKA PLATFORMA</t>
  </si>
  <si>
    <t>248.</t>
  </si>
  <si>
    <t>STERILIZATOR PARNI</t>
  </si>
  <si>
    <t>247.</t>
  </si>
  <si>
    <t>246.</t>
  </si>
  <si>
    <t xml:space="preserve">NEGATOSKOP </t>
  </si>
  <si>
    <t>245.</t>
  </si>
  <si>
    <t xml:space="preserve"> SET INSTRUMENATA ZA LAPAROSKOPSKE OPERACIJE                                                                   </t>
  </si>
  <si>
    <t>244.</t>
  </si>
  <si>
    <t xml:space="preserve">SET MULTIF.ZA SAUG.I ISPIR.KOD LAPAROSKOPSKIH OPERACIJA                                                       </t>
  </si>
  <si>
    <t>243.</t>
  </si>
  <si>
    <t xml:space="preserve">MEDIO MULTISONO SA 2 SONDE                                                                                    </t>
  </si>
  <si>
    <t>242.</t>
  </si>
  <si>
    <t xml:space="preserve"> MONITOR HEMODINAMSKI                                                                                          </t>
  </si>
  <si>
    <t>241.</t>
  </si>
  <si>
    <t xml:space="preserve"> ERGOMETAR                                                                                                     </t>
  </si>
  <si>
    <t>240.</t>
  </si>
  <si>
    <t xml:space="preserve">PREGLEDNI LEŽAJ                                                                                               </t>
  </si>
  <si>
    <t>239.</t>
  </si>
  <si>
    <t xml:space="preserve"> APARAT ZA GASTROSKOPIJU I KOLONOSKOPIJU                                                                       </t>
  </si>
  <si>
    <t>238.</t>
  </si>
  <si>
    <t xml:space="preserve">AUTOKLAVNI STERILIZATOR                                                                                       </t>
  </si>
  <si>
    <t>237.</t>
  </si>
  <si>
    <t xml:space="preserve"> UVZ KADA ZA ČIŠČENJE INSTRUMENATA                                                                             </t>
  </si>
  <si>
    <t>236.</t>
  </si>
  <si>
    <t xml:space="preserve"> KREVET-SPECIJALNI-BOLESNIČKI+MADRAC                                                                           </t>
  </si>
  <si>
    <t>235.</t>
  </si>
  <si>
    <t xml:space="preserve">ORMAR ZA LIJEKOVE V1                                                                                          </t>
  </si>
  <si>
    <t>234.</t>
  </si>
  <si>
    <t>233.</t>
  </si>
  <si>
    <t>232.</t>
  </si>
  <si>
    <t xml:space="preserve"> ORMAR ZA LIJEKOVE V1                                                                                          </t>
  </si>
  <si>
    <t>231.</t>
  </si>
  <si>
    <t xml:space="preserve">INFUSOMAT fmS,ENGLISH 230 V                                                                                   </t>
  </si>
  <si>
    <t>230.</t>
  </si>
  <si>
    <t xml:space="preserve">MONITOR                                                                                                       </t>
  </si>
  <si>
    <t>229.</t>
  </si>
  <si>
    <t xml:space="preserve">ORMAR GARDEROBNI 180*305*500                                                                                  </t>
  </si>
  <si>
    <t>228.</t>
  </si>
  <si>
    <t xml:space="preserve"> ORMAR GARDEROBNI 180*305*500                                                                                  </t>
  </si>
  <si>
    <t>227.</t>
  </si>
  <si>
    <t xml:space="preserve">STRETCHER S,STRS                                                                                              </t>
  </si>
  <si>
    <t>226.</t>
  </si>
  <si>
    <t xml:space="preserve">KADICA ZA PRANJE GASTROSKOPA                                                                                  </t>
  </si>
  <si>
    <t>225.</t>
  </si>
  <si>
    <t xml:space="preserve">DRŽAČ ZIDNI ZA GASTROSKOP                                                                                     </t>
  </si>
  <si>
    <t>224.</t>
  </si>
  <si>
    <t xml:space="preserve"> SONO EXCELL PLUS SA 2 SONDE                                                                                   </t>
  </si>
  <si>
    <t>223.</t>
  </si>
  <si>
    <t xml:space="preserve">SONO EXCELL PLUS SA 2 SONDE                                                                                   </t>
  </si>
  <si>
    <t>222.</t>
  </si>
  <si>
    <t xml:space="preserve">KOLICA ZA INSTRUMENTE (univerzalna)                                                                           </t>
  </si>
  <si>
    <t>221.</t>
  </si>
  <si>
    <t xml:space="preserve">UPS-RS 1000 VA/600 W                                                                                          </t>
  </si>
  <si>
    <t>220.</t>
  </si>
  <si>
    <t xml:space="preserve">PARAVAN TELESKOPSKI                                                                                           </t>
  </si>
  <si>
    <t>219.</t>
  </si>
  <si>
    <t xml:space="preserve">KOLICA ZA BOCU KISIKA                                                                                         </t>
  </si>
  <si>
    <t>218.</t>
  </si>
  <si>
    <t xml:space="preserve"> REDUCIR VENTIL-S OVLAŽIVAČEM-15L                                                                              </t>
  </si>
  <si>
    <t>217.</t>
  </si>
  <si>
    <t xml:space="preserve">ABDOMINALNI OTVARAČ-TORAKALNI PO PRIM.KOPJARU                                                                 </t>
  </si>
  <si>
    <t>216.</t>
  </si>
  <si>
    <t xml:space="preserve">madrac Dahlija,bijeli                                                                                         </t>
  </si>
  <si>
    <t>215.</t>
  </si>
  <si>
    <t xml:space="preserve">Madrac Dahlija,bijeli                                                                                         </t>
  </si>
  <si>
    <t>214.</t>
  </si>
  <si>
    <t>213.</t>
  </si>
  <si>
    <t xml:space="preserve">krevet dječji,podesiva visina                                                                                 </t>
  </si>
  <si>
    <t>212.</t>
  </si>
  <si>
    <t xml:space="preserve">krevet dječji,fiksne visine                                                                                   </t>
  </si>
  <si>
    <t>211.</t>
  </si>
  <si>
    <t>210.</t>
  </si>
  <si>
    <t xml:space="preserve">kolica za prijevoz rublja,rn.br.604                                                                           </t>
  </si>
  <si>
    <t>209.</t>
  </si>
  <si>
    <t xml:space="preserve"> kolica za prijevoz rublja,rn.br.604                                                                           </t>
  </si>
  <si>
    <t>208.</t>
  </si>
  <si>
    <t xml:space="preserve">DEFRIBILATOR                                                                                                  </t>
  </si>
  <si>
    <t>207.</t>
  </si>
  <si>
    <t xml:space="preserve"> DEFRIBILATOR                                                                                                  </t>
  </si>
  <si>
    <t>206.</t>
  </si>
  <si>
    <t xml:space="preserve"> SET ZA GAMA ČAVAO                                                                                             </t>
  </si>
  <si>
    <t>205.</t>
  </si>
  <si>
    <t xml:space="preserve"> BINOKULARNI KERATOMETAR model=WR 5100K                                                                        </t>
  </si>
  <si>
    <t>204.</t>
  </si>
  <si>
    <t xml:space="preserve">INFUSOMAT fmS ENGLISH 230 (infuzijska pumpa)                                                                  </t>
  </si>
  <si>
    <t>203.</t>
  </si>
  <si>
    <t xml:space="preserve"> APARAT ZA ISPITIVANJE SLUHA NOVOROĐENČADI                                                                     </t>
  </si>
  <si>
    <t>202.</t>
  </si>
  <si>
    <t xml:space="preserve"> KOLICA ZA PRIJEVOZ RUBLJA (aluminij)                                                                          </t>
  </si>
  <si>
    <t>201.</t>
  </si>
  <si>
    <t>200.</t>
  </si>
  <si>
    <t xml:space="preserve"> KREVET"FORTUNA" HOLZ                                                                                          </t>
  </si>
  <si>
    <t>199.</t>
  </si>
  <si>
    <t xml:space="preserve">KREVET"FORTUNA" HOLZ                                                                                          </t>
  </si>
  <si>
    <t>198.</t>
  </si>
  <si>
    <t>197.</t>
  </si>
  <si>
    <t xml:space="preserve">LAPAROSKOPSKI STUP WOLF (KIR.)                                                                                </t>
  </si>
  <si>
    <t>196.</t>
  </si>
  <si>
    <t xml:space="preserve"> STUP ZA LAPARASKOPIJU                                                                                         </t>
  </si>
  <si>
    <t>195.</t>
  </si>
  <si>
    <t xml:space="preserve">STROPNA OPERACIONA LAMPA ZA PREGLED I MANJE ZAHVATE                                                           </t>
  </si>
  <si>
    <t>194.</t>
  </si>
  <si>
    <t xml:space="preserve">VAGA ZA ODRASLE S VISINOMJEROM DIGITALNA,DO 200KG                                                             </t>
  </si>
  <si>
    <t>193.</t>
  </si>
  <si>
    <t xml:space="preserve">VAGA ZA BEBE S DUŽINOMJEROM, DO 20 KG                                                                         </t>
  </si>
  <si>
    <t>192.</t>
  </si>
  <si>
    <t xml:space="preserve">OCT APARAT                                                                                                    </t>
  </si>
  <si>
    <t>191.</t>
  </si>
  <si>
    <t xml:space="preserve"> ERGONOMSKI SUSTAV S BICIKLOM                                                                                  </t>
  </si>
  <si>
    <t>190.</t>
  </si>
  <si>
    <t xml:space="preserve">LABORATORIJSKA CENTRIFUGA SA HLAĐENJEM                                                                        </t>
  </si>
  <si>
    <t>189.</t>
  </si>
  <si>
    <t xml:space="preserve">DIGITALIZATOR AGFA DX-M                                                                                       </t>
  </si>
  <si>
    <t>188.</t>
  </si>
  <si>
    <t xml:space="preserve">EKG APARAT                                                                                                    </t>
  </si>
  <si>
    <t>187.</t>
  </si>
  <si>
    <t xml:space="preserve">HOLTER PULSA + SISTEM                                                                                         </t>
  </si>
  <si>
    <t>186.</t>
  </si>
  <si>
    <t xml:space="preserve"> MOBILNI C LUK                                                                                                 </t>
  </si>
  <si>
    <t>185.</t>
  </si>
  <si>
    <t xml:space="preserve"> INKUBATOR ISOLETTE 8000 PLUS                                                                                  </t>
  </si>
  <si>
    <t>184.</t>
  </si>
  <si>
    <t xml:space="preserve"> ENDOSKOPSKI STUP                                                                                              </t>
  </si>
  <si>
    <t>183.</t>
  </si>
  <si>
    <t xml:space="preserve">PULSNI OKSIMETAR SA VIŠE PARAMETARA(NEWBORN)                                                                  </t>
  </si>
  <si>
    <t>182.</t>
  </si>
  <si>
    <t xml:space="preserve">PULSNI OKSIMETAR S  VIŠE PARAMETARA                                                                           </t>
  </si>
  <si>
    <t>181.</t>
  </si>
  <si>
    <t xml:space="preserve"> PULSNI OKSIMETAR S  VIŠE PARAMETARA                                                                           </t>
  </si>
  <si>
    <t>180.</t>
  </si>
  <si>
    <t xml:space="preserve">APARAT ZA HENODIJALIZU 5008S( DONACIJA)                                                                       </t>
  </si>
  <si>
    <t>179.</t>
  </si>
  <si>
    <t>178.</t>
  </si>
  <si>
    <t xml:space="preserve">FLEKSIBILNI HD VIDEOKOLONOSKOP (DONACIJA IZ PRORAČUNA)                                                        </t>
  </si>
  <si>
    <t>177.</t>
  </si>
  <si>
    <t xml:space="preserve">DIGITALNI RTG UREĐAJ                                                                                          </t>
  </si>
  <si>
    <t>176.</t>
  </si>
  <si>
    <t xml:space="preserve"> FETAL MONITOR - CTG UREĐAJ                                                                                    </t>
  </si>
  <si>
    <t>175.</t>
  </si>
  <si>
    <t xml:space="preserve">STOL ZA PREGLED PACIJENATA                                                                                    </t>
  </si>
  <si>
    <t>174.</t>
  </si>
  <si>
    <t xml:space="preserve">KOLICA ZA LJEKOVE-PODJELA TERAPIJE                                                                            </t>
  </si>
  <si>
    <t>173.</t>
  </si>
  <si>
    <t xml:space="preserve">BIOKEMISKI ANALIZATOR                                                                                         </t>
  </si>
  <si>
    <t>172.</t>
  </si>
  <si>
    <t xml:space="preserve">PILA ZA GIPS                                                                                                  </t>
  </si>
  <si>
    <t>171.</t>
  </si>
  <si>
    <t>170.</t>
  </si>
  <si>
    <t xml:space="preserve">HLADNJAK ZA REAGENSE                                                                                          </t>
  </si>
  <si>
    <t>169.</t>
  </si>
  <si>
    <t xml:space="preserve">HEMATOLOŠKI ANALIZATOR                                                                                        </t>
  </si>
  <si>
    <t>168.</t>
  </si>
  <si>
    <t xml:space="preserve">PULSNI OKSIMETAR PRIJENOSNI                                                                                   </t>
  </si>
  <si>
    <t>167.</t>
  </si>
  <si>
    <t xml:space="preserve">TERAPIJSKI ULTRAZVUK NOVI SOLEO SONO                                                                          </t>
  </si>
  <si>
    <t>166.</t>
  </si>
  <si>
    <t xml:space="preserve">UREĐAJ ZA ELEKTROTERAPIJU NOW GALVA                                                                           </t>
  </si>
  <si>
    <t>165.</t>
  </si>
  <si>
    <t xml:space="preserve">UREĐAJ ZA ELEKTROTERAPIJU SA VAKUMOM NEW GALVA                                                                </t>
  </si>
  <si>
    <t>164.</t>
  </si>
  <si>
    <t xml:space="preserve">ABC BACK UPUREĐAJ                                                                                             </t>
  </si>
  <si>
    <t>163.</t>
  </si>
  <si>
    <t xml:space="preserve">LABORATORISKI NAMJEŠTAJ                                                                                       </t>
  </si>
  <si>
    <t>162.</t>
  </si>
  <si>
    <t xml:space="preserve">UREĐAJ ZA RASPRŠIVANJE AEROSEPT 500                                                                           </t>
  </si>
  <si>
    <t>161.</t>
  </si>
  <si>
    <t xml:space="preserve"> SET ZA IMOBILIZACIJU                                                                                          </t>
  </si>
  <si>
    <t>160.</t>
  </si>
  <si>
    <t xml:space="preserve"> EKG UREĐAJ                                                                                                    </t>
  </si>
  <si>
    <t>159.</t>
  </si>
  <si>
    <t xml:space="preserve"> EKG HOLTER PULSA                                                                                              </t>
  </si>
  <si>
    <t>158.</t>
  </si>
  <si>
    <t xml:space="preserve"> HOLTER TLAKA                                                                                                  </t>
  </si>
  <si>
    <t>157.</t>
  </si>
  <si>
    <t xml:space="preserve"> SISTEM ZA AKTIVNU TORAKALNU DRENAŽU                                                                           </t>
  </si>
  <si>
    <t>156.</t>
  </si>
  <si>
    <t xml:space="preserve">SISTEM ZA AKTIVNU TORAKALNU DRENAŽU                                                                           </t>
  </si>
  <si>
    <t>155.</t>
  </si>
  <si>
    <t xml:space="preserve">INHALATOR SCHILL                                                                                              </t>
  </si>
  <si>
    <t>154.</t>
  </si>
  <si>
    <t xml:space="preserve">INHALATOR                                                                                                     </t>
  </si>
  <si>
    <t>153.</t>
  </si>
  <si>
    <t>152.</t>
  </si>
  <si>
    <t xml:space="preserve">DIGITALNI LOGOPEDSKI SET USB-PC                                                                               </t>
  </si>
  <si>
    <t>151.</t>
  </si>
  <si>
    <t xml:space="preserve">GINEKOLOŠKI ULTRAZVUČNI UREĐAJ                                                                                </t>
  </si>
  <si>
    <t>150.</t>
  </si>
  <si>
    <t xml:space="preserve"> SVJETILJKA BAKTERICIDNA                                                                                       </t>
  </si>
  <si>
    <t>149.</t>
  </si>
  <si>
    <t xml:space="preserve">MAMOGRAF                                                                                                      </t>
  </si>
  <si>
    <t>148.</t>
  </si>
  <si>
    <t xml:space="preserve">HOLTER TLAKA                                                                                                  </t>
  </si>
  <si>
    <t>147.</t>
  </si>
  <si>
    <t xml:space="preserve">HOLTER PULSA                                                                                                  </t>
  </si>
  <si>
    <t>146.</t>
  </si>
  <si>
    <t xml:space="preserve">PROBNI OKVIR ZA ODREĐIVANJE DIOPTRIJE ZA ODRASLE                                                              </t>
  </si>
  <si>
    <t>145.</t>
  </si>
  <si>
    <t xml:space="preserve">PROBNI OKVIR ZA ODREĐIVANJE DOPTRIJE ZA DJECU                                                                 </t>
  </si>
  <si>
    <t>144.</t>
  </si>
  <si>
    <t xml:space="preserve">SONDA LINEARNA ZA UZV                                                                                         </t>
  </si>
  <si>
    <t>143.</t>
  </si>
  <si>
    <t xml:space="preserve">STROJ ZA AUTOMATSKU DEZINFEKCIJU ENDOSKOPA                                                                    </t>
  </si>
  <si>
    <t>142.</t>
  </si>
  <si>
    <t xml:space="preserve"> KOMPLET FLEKSIBILNIH BORERA                                                                                   </t>
  </si>
  <si>
    <t>141.</t>
  </si>
  <si>
    <t xml:space="preserve"> ULTRAZVUČNOBIPOLARNI SISTEM                                                                                   </t>
  </si>
  <si>
    <t>140.</t>
  </si>
  <si>
    <t xml:space="preserve">RESPIRATOR - SAVINA 300                                                                                       </t>
  </si>
  <si>
    <t>139.</t>
  </si>
  <si>
    <t xml:space="preserve">BUŠILICA  AKUMULATORSKA  (MEDICINSKA)                                                                         </t>
  </si>
  <si>
    <t>138.</t>
  </si>
  <si>
    <t xml:space="preserve">MONITOR HEMODINAMSKI ZA MJERENJE PROTOKA KRVI U AORTI                                                         </t>
  </si>
  <si>
    <t>137.</t>
  </si>
  <si>
    <t xml:space="preserve"> EKG UREĐAJ EDAN SE 1200                                                                                       </t>
  </si>
  <si>
    <t>136.</t>
  </si>
  <si>
    <t xml:space="preserve"> ANESTEZIOLOŠKI APARAT PRIMUS (MIN.ZDR.-DON.)                                                                  </t>
  </si>
  <si>
    <t>135.</t>
  </si>
  <si>
    <t xml:space="preserve">ASPIRATOR                                                                                                     </t>
  </si>
  <si>
    <t>134.</t>
  </si>
  <si>
    <t>133.</t>
  </si>
  <si>
    <t xml:space="preserve"> MONITOR-VISTA BIS-MEDICINSKI                                                                                  </t>
  </si>
  <si>
    <t>132.</t>
  </si>
  <si>
    <t xml:space="preserve"> PULSNI OKSIMETAR S HAPNOGRAFIJOM-RUČNI                                                                        </t>
  </si>
  <si>
    <t>131.</t>
  </si>
  <si>
    <t xml:space="preserve">EMNG UREĐAJ                                                                                                   </t>
  </si>
  <si>
    <t>130.</t>
  </si>
  <si>
    <t xml:space="preserve">UZV- ULTRAZVUČNI DIJAGNOSTIČKI UREĐAJ                                                                         </t>
  </si>
  <si>
    <t>129.</t>
  </si>
  <si>
    <t xml:space="preserve">APARATI ZA HEMODIJALIZU                                                                                       </t>
  </si>
  <si>
    <t>128.</t>
  </si>
  <si>
    <t>127.</t>
  </si>
  <si>
    <t xml:space="preserve"> APARATI ZA HEMODIJALIZU                                                                                       </t>
  </si>
  <si>
    <t>126.</t>
  </si>
  <si>
    <t xml:space="preserve">RENTGEN UREĐAJ ZUBNI                                                                                          </t>
  </si>
  <si>
    <t>125.</t>
  </si>
  <si>
    <t xml:space="preserve">ANALIZATOR URINSKI                                                                                            </t>
  </si>
  <si>
    <t>124.</t>
  </si>
  <si>
    <t>123.</t>
  </si>
  <si>
    <t xml:space="preserve">RESPIRATOR TRANSPORTNI                                                                                        </t>
  </si>
  <si>
    <t>122.</t>
  </si>
  <si>
    <t xml:space="preserve">UZV UREĐAJ PORTABILNI                                                                                         </t>
  </si>
  <si>
    <t>121.</t>
  </si>
  <si>
    <t xml:space="preserve">HOLTER-EEG-SUSTAV                                                                                             </t>
  </si>
  <si>
    <t>120.</t>
  </si>
  <si>
    <t xml:space="preserve">VIDEOGASTROSCOPE GIF-Q165                                                                                     </t>
  </si>
  <si>
    <t>119.</t>
  </si>
  <si>
    <t xml:space="preserve">STERILIZATOR PLAZMA                                                                                           </t>
  </si>
  <si>
    <t>118.</t>
  </si>
  <si>
    <t xml:space="preserve">SUSTAV ZA PRIPREMU VODE ZA DIJALIZU                                                                           </t>
  </si>
  <si>
    <t>117.</t>
  </si>
  <si>
    <t>116.</t>
  </si>
  <si>
    <t xml:space="preserve">POSTROJENJE ZA PROIZVODNJU KOMPRIMIRANOG ZRAKA                                                                </t>
  </si>
  <si>
    <t>115.</t>
  </si>
  <si>
    <t xml:space="preserve">VAGA DIGITALNA PLATFORMSKA                                                                                    </t>
  </si>
  <si>
    <t>114.</t>
  </si>
  <si>
    <t xml:space="preserve">UREĐAJ ZA DIGITALNU VIZUALIZACIJU VENA                                                                        </t>
  </si>
  <si>
    <t>113.</t>
  </si>
  <si>
    <t xml:space="preserve">STOL TERAPEUTSKI DVODJELNI                                                                                    </t>
  </si>
  <si>
    <t>112.</t>
  </si>
  <si>
    <t xml:space="preserve"> PUMPA SUKCIJSKA                                                                                               </t>
  </si>
  <si>
    <t>111.</t>
  </si>
  <si>
    <t xml:space="preserve">UREĐAJ ZA VARENJE FOLIJA                                                                                      </t>
  </si>
  <si>
    <t>110.</t>
  </si>
  <si>
    <t xml:space="preserve"> SUKCIJSKA PUMPA                                                                                               </t>
  </si>
  <si>
    <t>109.</t>
  </si>
  <si>
    <t>108.</t>
  </si>
  <si>
    <t xml:space="preserve">APARAT ZA DIJALIZU                                                                                            </t>
  </si>
  <si>
    <t>107.</t>
  </si>
  <si>
    <t>106.</t>
  </si>
  <si>
    <t>105.</t>
  </si>
  <si>
    <t>104.</t>
  </si>
  <si>
    <t xml:space="preserve"> APARAT ZA DIJALIZU                                                                                            </t>
  </si>
  <si>
    <t>103.</t>
  </si>
  <si>
    <t>102.</t>
  </si>
  <si>
    <t xml:space="preserve">POROĐAJNI KREVET                                                                                              </t>
  </si>
  <si>
    <t>101.</t>
  </si>
  <si>
    <t xml:space="preserve">INFUSOMAT                                                                                                     </t>
  </si>
  <si>
    <t>100.</t>
  </si>
  <si>
    <t xml:space="preserve">INSTRUMENTI ZA OPERACIJSKE ZAHVATE U ORTOPEDIJI                                                               </t>
  </si>
  <si>
    <t>99.</t>
  </si>
  <si>
    <t xml:space="preserve">ULTRAZVUK ACUSON P 300 ( ORL )                                                                                </t>
  </si>
  <si>
    <t>98.</t>
  </si>
  <si>
    <t xml:space="preserve"> KINETEK ZA PASIVNO VJEŽBANJE KOLJENA I KUKA                                                                   </t>
  </si>
  <si>
    <t>97.</t>
  </si>
  <si>
    <t xml:space="preserve"> MONITOR VITALNIH FUNKCIJA                                                                                     </t>
  </si>
  <si>
    <t>96.</t>
  </si>
  <si>
    <t xml:space="preserve"> UREĐAJ ZA TRANSKUTANO MJERENJE BILIRUBINA U NOVOROĐENČADI                                                     </t>
  </si>
  <si>
    <t>95.</t>
  </si>
  <si>
    <t xml:space="preserve"> BRONHOSKOP FIBEROPTIČKI FLEKSIBILNI                                                                           </t>
  </si>
  <si>
    <t>94.</t>
  </si>
  <si>
    <t>93.</t>
  </si>
  <si>
    <t xml:space="preserve"> RESPIRATOR SAVINA 300                                                                                         </t>
  </si>
  <si>
    <t>92.</t>
  </si>
  <si>
    <t xml:space="preserve">INKUBATOR TRANSPORTNI                                                                                         </t>
  </si>
  <si>
    <t>91.</t>
  </si>
  <si>
    <t xml:space="preserve"> INFUZOMAT - MINISTARSTVO -                                                                                    </t>
  </si>
  <si>
    <t>90.</t>
  </si>
  <si>
    <t xml:space="preserve">SVIJETILJKA FOKUSIRANA ZA PREGLED - MINISTARSTVO -                                                            </t>
  </si>
  <si>
    <t>89.</t>
  </si>
  <si>
    <t>88.</t>
  </si>
  <si>
    <t xml:space="preserve"> STROPNA LAMPA ZA OPERACIJSKU DVORANU - MINISTARSTVO -                                                         </t>
  </si>
  <si>
    <t>87.</t>
  </si>
  <si>
    <t xml:space="preserve">STOL ZA OBAVLJANJE OPERACIJSKIH ZAHVATA - MINISTARSTVO -                                                      </t>
  </si>
  <si>
    <t>86.</t>
  </si>
  <si>
    <t xml:space="preserve">LEŽAJ ZA REANIMACIJU - MINISTARSTVO -                                                                         </t>
  </si>
  <si>
    <t>85.</t>
  </si>
  <si>
    <t xml:space="preserve">GRIJAČ PROSTIRKE ZA LEŽAJ ZA REANIMACIJU - MINISTARSTVO -                                                     </t>
  </si>
  <si>
    <t>84.</t>
  </si>
  <si>
    <t xml:space="preserve"> ULTRAZVUČNI UREĐAJ MOBILNI - MINISTARSTVO -                                                                   </t>
  </si>
  <si>
    <t>83.</t>
  </si>
  <si>
    <t xml:space="preserve">DIGITALNI RTG UREĐAJ - MINISTARSTVO -                                                                         </t>
  </si>
  <si>
    <t>82.</t>
  </si>
  <si>
    <t xml:space="preserve"> MONITOR ZA PRAĆENJE VITALNIH FUNKCIJA - MINISTARSTVO -                                                        </t>
  </si>
  <si>
    <t>81.</t>
  </si>
  <si>
    <t>80.</t>
  </si>
  <si>
    <t>79.</t>
  </si>
  <si>
    <t xml:space="preserve">MONITOR ZA PRAĆENJE VITALNIH FUNKCIJA - MINISTARSTVO -                                                        </t>
  </si>
  <si>
    <t>78.</t>
  </si>
  <si>
    <t>77.</t>
  </si>
  <si>
    <t xml:space="preserve"> DEFIBRILATOR S MONITORINGOM SRČANOG RITMA - MINISTARSTVO -                                                    </t>
  </si>
  <si>
    <t>76.</t>
  </si>
  <si>
    <t>75.</t>
  </si>
  <si>
    <t xml:space="preserve">PRIJENOSNI RESPIRATOR ZA ODRASLE I DJECU - MINISTARSTVO                                                       </t>
  </si>
  <si>
    <t>74.</t>
  </si>
  <si>
    <t xml:space="preserve">ANESTEZIOLOŠKI APARAT - MINISTARSTVO                                                                          </t>
  </si>
  <si>
    <t>73.</t>
  </si>
  <si>
    <t xml:space="preserve"> KOLPOSKOP                                                                                                     </t>
  </si>
  <si>
    <t>72.</t>
  </si>
  <si>
    <t xml:space="preserve">UZV APARAT                                                                                                    </t>
  </si>
  <si>
    <t>71.</t>
  </si>
  <si>
    <t xml:space="preserve">KOAGULOMETAR                                                                                                  </t>
  </si>
  <si>
    <t>70.</t>
  </si>
  <si>
    <t xml:space="preserve"> CT UREĐAJ  SOMATOM EMOTION  16                                                                                </t>
  </si>
  <si>
    <t>69.</t>
  </si>
  <si>
    <t xml:space="preserve"> ERGOBICIKLO                                                                                                   </t>
  </si>
  <si>
    <t>68.</t>
  </si>
  <si>
    <t xml:space="preserve"> REKTOSKOP  OPERACIONI                                                                                         </t>
  </si>
  <si>
    <t>67.</t>
  </si>
  <si>
    <t xml:space="preserve">STROPNI STATIV                                                                                                </t>
  </si>
  <si>
    <t>66.</t>
  </si>
  <si>
    <t xml:space="preserve"> DEFIBRILATOR                                                                                                  </t>
  </si>
  <si>
    <t>65.</t>
  </si>
  <si>
    <t xml:space="preserve"> GINEKOLOŠKI STOL (golem 6P) DONACIJA  =  LIMING d.o.o.                                                        </t>
  </si>
  <si>
    <t>64.</t>
  </si>
  <si>
    <t xml:space="preserve">HLADNJAK ZA UMRLE                                                                                             </t>
  </si>
  <si>
    <t>63.</t>
  </si>
  <si>
    <t xml:space="preserve"> ASPIRATOR NEW HOSPIVAC 400/CA-Mr 410350101                                                                    </t>
  </si>
  <si>
    <t>62.</t>
  </si>
  <si>
    <t xml:space="preserve"> LAPAROSKOPSKA OPTIKA  0 10mm,30                                                                               </t>
  </si>
  <si>
    <t>61.</t>
  </si>
  <si>
    <t xml:space="preserve"> ENDOSKOP  INTUBACIJSKI                                                                                        </t>
  </si>
  <si>
    <t>60.</t>
  </si>
  <si>
    <t xml:space="preserve"> AUDIOMETAR SA MAGNETOFONOM  -  DONACIJA - (MZISS) - MICROTON d.o.o.                                           </t>
  </si>
  <si>
    <t>59.</t>
  </si>
  <si>
    <t xml:space="preserve">PRIJENOSNI LEŽAJ ZA MAGNET                                                                                    </t>
  </si>
  <si>
    <t>58.</t>
  </si>
  <si>
    <t xml:space="preserve">KUTOR ZA GASTROENTEROLOGIJU                                                                                   </t>
  </si>
  <si>
    <t>57.</t>
  </si>
  <si>
    <t>56.</t>
  </si>
  <si>
    <t xml:space="preserve">ZIDNI KANAL S INDIREKTNOM RASVJETOM I UTIČNICAMA                                                              </t>
  </si>
  <si>
    <t>55.</t>
  </si>
  <si>
    <t xml:space="preserve"> FUNDUS KAMERA                                                                                                 </t>
  </si>
  <si>
    <t>54.</t>
  </si>
  <si>
    <t xml:space="preserve">PAHIMETAR                                                                                                     </t>
  </si>
  <si>
    <t>53.</t>
  </si>
  <si>
    <t xml:space="preserve">UREĐAJ ZA MAGNETSKU REZONANCIJU                                                                               </t>
  </si>
  <si>
    <t>52.</t>
  </si>
  <si>
    <t xml:space="preserve"> PERIMETAR OCTOPUS 900 B                                                                                       </t>
  </si>
  <si>
    <t>51.</t>
  </si>
  <si>
    <t xml:space="preserve"> ANESTEZIOLOŠKI UREĐAJ FABIUS TIRO S PRIBOROM                                                                  </t>
  </si>
  <si>
    <t>50.</t>
  </si>
  <si>
    <t xml:space="preserve"> UZV UREĐAJ (ALOKA PROSOUND )                                                                                  </t>
  </si>
  <si>
    <t>49.</t>
  </si>
  <si>
    <t xml:space="preserve"> UZV UREĐAJ ( ALOKA PROSOUND )                                                                                 </t>
  </si>
  <si>
    <t>48.</t>
  </si>
  <si>
    <t xml:space="preserve"> ELEKTROKIRURŠKA PLATFORMA                                                                                     </t>
  </si>
  <si>
    <t>47.</t>
  </si>
  <si>
    <t xml:space="preserve"> STERILIZATOR PARNI SA PRIBOROM                                                                                </t>
  </si>
  <si>
    <t>46.</t>
  </si>
  <si>
    <t xml:space="preserve"> VIDEOKOLONOSKOP                                                                                               </t>
  </si>
  <si>
    <t>45.</t>
  </si>
  <si>
    <t xml:space="preserve"> VIDEOGASTROSKOP                                                                                               </t>
  </si>
  <si>
    <t>44.</t>
  </si>
  <si>
    <t xml:space="preserve"> FENO TEST 03-4001 TEST KIT 300(SENZOR I FILTERI ZA 300)                                                       </t>
  </si>
  <si>
    <t>43.</t>
  </si>
  <si>
    <t xml:space="preserve"> ENDOSKOPSKI STUP ZA  ARTROSKOPIJU S INSTRUMENTIMA                                                             </t>
  </si>
  <si>
    <t>42.</t>
  </si>
  <si>
    <t xml:space="preserve"> ELEKTROKIRURŠKI APARAT - TERMOKAUTER -                                                                        </t>
  </si>
  <si>
    <t>41.</t>
  </si>
  <si>
    <t xml:space="preserve"> NEMAGNETNI KREVET NA KOTAČIMA RN.BR.2064                                                                      </t>
  </si>
  <si>
    <t>40.</t>
  </si>
  <si>
    <t xml:space="preserve">NEMAGNETSKI NOSAČ INFUZIJE RN.BR.2064                                                                         </t>
  </si>
  <si>
    <t>39.</t>
  </si>
  <si>
    <t xml:space="preserve"> ASPIRATOR                                                                                                     </t>
  </si>
  <si>
    <t>38.</t>
  </si>
  <si>
    <t xml:space="preserve"> CTG UREĐAJ PHILIPS AVALON FM20,SER.BRDE53009400                                                               </t>
  </si>
  <si>
    <t>37.</t>
  </si>
  <si>
    <t xml:space="preserve"> RASPIRATOR  ( MIN.ZDR. DON.)"EVITA XL"                                                                        </t>
  </si>
  <si>
    <t>36.</t>
  </si>
  <si>
    <t xml:space="preserve"> TERAPIJSKI LASER                                                                                              </t>
  </si>
  <si>
    <t>35.</t>
  </si>
  <si>
    <t xml:space="preserve"> RHINO-LARYNGO-FIBERSCOPE                                                                                      </t>
  </si>
  <si>
    <t>34.</t>
  </si>
  <si>
    <t xml:space="preserve"> operacijski stol za opću kirurgiju                                                                            </t>
  </si>
  <si>
    <t>33.</t>
  </si>
  <si>
    <t xml:space="preserve">ortopedsko traumatološki operacijski stol                                                                     </t>
  </si>
  <si>
    <t>32.</t>
  </si>
  <si>
    <t xml:space="preserve">I-STAT analizator "Immuno-Ready" sa printerom                                                                 </t>
  </si>
  <si>
    <t>31.</t>
  </si>
  <si>
    <t xml:space="preserve"> UZV uređaj sa kardiološkom sondom                                                                             </t>
  </si>
  <si>
    <t>30.</t>
  </si>
  <si>
    <t xml:space="preserve"> DENZITOMETAR                                                                                                  </t>
  </si>
  <si>
    <t>29.</t>
  </si>
  <si>
    <t xml:space="preserve">CTG UREĐAJ                                                                                                    </t>
  </si>
  <si>
    <t>28.</t>
  </si>
  <si>
    <t xml:space="preserve">MONITOR ZA HEMODINAMSKI MONITORING                                                                            </t>
  </si>
  <si>
    <t>27.</t>
  </si>
  <si>
    <t xml:space="preserve">MONITOR ZA RESPIRATORNI MONITORING                                                                            </t>
  </si>
  <si>
    <t>26.</t>
  </si>
  <si>
    <t xml:space="preserve">DEMINERALIZATOR VODE                                                                                          </t>
  </si>
  <si>
    <t>25.</t>
  </si>
  <si>
    <t xml:space="preserve"> ACIDOBAZNI ANALIZATOR                                                                                         </t>
  </si>
  <si>
    <t>24.</t>
  </si>
  <si>
    <t xml:space="preserve">PROCJEPNA LAMPA                                                                                               </t>
  </si>
  <si>
    <t>23.</t>
  </si>
  <si>
    <t xml:space="preserve">ČETIRIKANALNI EMG UREĐAJ                                                                                      </t>
  </si>
  <si>
    <t>22.</t>
  </si>
  <si>
    <t xml:space="preserve"> ASPIRATOR ESCHMANN                                                                                            </t>
  </si>
  <si>
    <t>21.</t>
  </si>
  <si>
    <t xml:space="preserve"> PROJEKCIONI PERIMETAR INAMI                                                                                   </t>
  </si>
  <si>
    <t>20.</t>
  </si>
  <si>
    <t xml:space="preserve"> 4-STANIČNA KADA GI-VZ                                                                                         </t>
  </si>
  <si>
    <t>19.</t>
  </si>
  <si>
    <t xml:space="preserve">KOMB. HABARD KADA LEPTIRASTA K - 09                                                                           </t>
  </si>
  <si>
    <t>18.</t>
  </si>
  <si>
    <t xml:space="preserve"> FORCE EZ INTERNATIONAL                                                                                        </t>
  </si>
  <si>
    <t>17.</t>
  </si>
  <si>
    <t xml:space="preserve">RESPIRATOR OXYLOG                                                                                             </t>
  </si>
  <si>
    <t>16.</t>
  </si>
  <si>
    <t xml:space="preserve"> ELEKTRIČNI APARAT ESHMAN                                                                                      </t>
  </si>
  <si>
    <t>15.</t>
  </si>
  <si>
    <t xml:space="preserve">ANASTEZIOLOŠKI STATIV                                                                                         </t>
  </si>
  <si>
    <t>14.</t>
  </si>
  <si>
    <t xml:space="preserve">APARAT ZA ANEST. "PRIMUS"                                                                                     </t>
  </si>
  <si>
    <t>13.</t>
  </si>
  <si>
    <t xml:space="preserve"> RAĐAONSKI KREVET                                                                                              </t>
  </si>
  <si>
    <t>12.</t>
  </si>
  <si>
    <t xml:space="preserve"> EEG                                                                                                           </t>
  </si>
  <si>
    <t>11.</t>
  </si>
  <si>
    <t xml:space="preserve">AUTOREFRAKTOMETAR                                                                                             </t>
  </si>
  <si>
    <t>10.</t>
  </si>
  <si>
    <t xml:space="preserve"> STOL ZA REANIMACIJU                                                                                           </t>
  </si>
  <si>
    <t>9.</t>
  </si>
  <si>
    <t xml:space="preserve">DEFIBRILATOR SMART "BIPASCC"                                                                                  </t>
  </si>
  <si>
    <t xml:space="preserve">MAŠINA ZA INSTRUMENTE 46566 DT                                                                                </t>
  </si>
  <si>
    <t xml:space="preserve"> PARNI STERILIZATOR S 1 KOMOR.                                                                                 </t>
  </si>
  <si>
    <t xml:space="preserve">APARAT ZA LIMFNU DRENAŽU                                                                                      </t>
  </si>
  <si>
    <t xml:space="preserve"> MAGNETNI TUNEL                                                                                                </t>
  </si>
  <si>
    <t xml:space="preserve"> RESPIRATOR "EVITA"                                                                                            </t>
  </si>
  <si>
    <t xml:space="preserve">LAPAROSKOP R WOLF(GIN)                                                                                        </t>
  </si>
  <si>
    <t xml:space="preserve">OPERACIJSKI STOL                                                                                              </t>
  </si>
  <si>
    <t xml:space="preserve">Medicinska oprema - od požara i loma </t>
  </si>
  <si>
    <t>I.</t>
  </si>
  <si>
    <t>Garancija vrijedi do:</t>
  </si>
  <si>
    <r>
      <t xml:space="preserve">Pokriće po lomu stroja (vrijednost </t>
    </r>
    <r>
      <rPr>
        <b/>
        <sz val="9"/>
        <rFont val="Calibri"/>
        <family val="2"/>
        <charset val="238"/>
      </rPr>
      <t>€</t>
    </r>
    <r>
      <rPr>
        <b/>
        <sz val="9"/>
        <rFont val="Calibri"/>
        <family val="2"/>
        <charset val="238"/>
        <scheme val="minor"/>
      </rPr>
      <t>)</t>
    </r>
  </si>
  <si>
    <r>
      <t xml:space="preserve">Pokriće po AAR bez loma stroja (vrijednost </t>
    </r>
    <r>
      <rPr>
        <b/>
        <sz val="9"/>
        <rFont val="Calibri"/>
        <family val="2"/>
        <charset val="238"/>
      </rPr>
      <t>€</t>
    </r>
    <r>
      <rPr>
        <b/>
        <sz val="9"/>
        <rFont val="Calibri"/>
        <family val="2"/>
        <charset val="238"/>
        <scheme val="minor"/>
      </rPr>
      <t>)</t>
    </r>
  </si>
  <si>
    <r>
      <t>Nabavna vrijednost (</t>
    </r>
    <r>
      <rPr>
        <b/>
        <sz val="9"/>
        <rFont val="Calibri"/>
        <family val="2"/>
        <charset val="238"/>
      </rPr>
      <t>€</t>
    </r>
    <r>
      <rPr>
        <b/>
        <sz val="9"/>
        <rFont val="Calibri"/>
        <family val="2"/>
        <charset val="238"/>
        <scheme val="minor"/>
      </rPr>
      <t>)</t>
    </r>
  </si>
  <si>
    <t>Nabavna vrijednost (HRK)</t>
  </si>
  <si>
    <t>Količina</t>
  </si>
  <si>
    <t>Naziv opreme</t>
  </si>
  <si>
    <t>R. br.</t>
  </si>
  <si>
    <t>ANALITIKA MEDICINSKE I NEMEDICINSKE OPREME KOJA SE OSIGURAVA</t>
  </si>
  <si>
    <t xml:space="preserve"> -</t>
  </si>
  <si>
    <t>da</t>
  </si>
  <si>
    <t>Opća bolnica Gospić, 
Kaniška 111, 53000 Gospić</t>
  </si>
  <si>
    <t>OSTALO (navesti)</t>
  </si>
  <si>
    <t>VIDEO NAZDOR</t>
  </si>
  <si>
    <t>ČUVARSKA SLUŽBA 24 sata</t>
  </si>
  <si>
    <t>PROTUPROVALNI ALARM spojen na intervencijski centar</t>
  </si>
  <si>
    <t>PROTUPROVALNI ALARM (nije spojen na intervencijski centar)</t>
  </si>
  <si>
    <t>ŠPRINKLERI</t>
  </si>
  <si>
    <t>VANJSKI HIDRANT</t>
  </si>
  <si>
    <t>UNUTARNJI HIDRANT</t>
  </si>
  <si>
    <t>ALARM SPOJEN NA VATROGASNU POSTROJBU</t>
  </si>
  <si>
    <t>DIMNI DETEKTOR</t>
  </si>
  <si>
    <t>APARATI ZA GAŠENJE POŽARA</t>
  </si>
  <si>
    <t xml:space="preserve">PROTUPROVALNE MJERE (DA/NE) </t>
  </si>
  <si>
    <t xml:space="preserve">PROTUPOŽARNE MJERE (DA/NE) </t>
  </si>
  <si>
    <t>Mjesto osiguranja</t>
  </si>
  <si>
    <t xml:space="preserve"> ZAŠTITNE MJERE</t>
  </si>
</sst>
</file>

<file path=xl/styles.xml><?xml version="1.0" encoding="utf-8"?>
<styleSheet xmlns="http://schemas.openxmlformats.org/spreadsheetml/2006/main">
  <numFmts count="7">
    <numFmt numFmtId="44" formatCode="_-* #,##0.00\ &quot;kn&quot;_-;\-* #,##0.00\ &quot;kn&quot;_-;_-* &quot;-&quot;??\ &quot;kn&quot;_-;_-@_-"/>
    <numFmt numFmtId="43" formatCode="_-* #,##0.00\ _k_n_-;\-* #,##0.00\ _k_n_-;_-* &quot;-&quot;??\ _k_n_-;_-@_-"/>
    <numFmt numFmtId="164" formatCode="0.0"/>
    <numFmt numFmtId="165" formatCode="_-* #,##0.00\ [$€-1]_-;\-* #,##0.00\ [$€-1]_-;_-* &quot;-&quot;??\ [$€-1]_-;_-@_-"/>
    <numFmt numFmtId="166" formatCode="_-* #,##0.00\ &quot;HRK&quot;_-;\-* #,##0.00\ &quot;HRK&quot;_-;_-* &quot;-&quot;??\ &quot;HRK&quot;_-;_-@_-"/>
    <numFmt numFmtId="167" formatCode="_(* #,##0.00_);_(* \(#,##0.00\);_(* &quot;-&quot;??_);_(@_)"/>
    <numFmt numFmtId="168" formatCode="_-* #,##0\ _k_n_-;\-* #,##0\ _k_n_-;_-* &quot;-&quot;??\ _k_n_-;_-@_-"/>
  </numFmts>
  <fonts count="4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1"/>
      <color theme="0"/>
      <name val="Calibri"/>
      <family val="2"/>
      <scheme val="minor"/>
    </font>
    <font>
      <sz val="11"/>
      <color theme="1"/>
      <name val="Calibri"/>
      <family val="2"/>
      <scheme val="minor"/>
    </font>
    <font>
      <b/>
      <sz val="11"/>
      <color theme="1"/>
      <name val="Calibri"/>
      <family val="2"/>
      <scheme val="minor"/>
    </font>
    <font>
      <sz val="10"/>
      <name val="H-rim"/>
      <charset val="238"/>
    </font>
    <font>
      <sz val="11"/>
      <name val="Calibri"/>
      <family val="2"/>
      <scheme val="minor"/>
    </font>
    <font>
      <b/>
      <sz val="11"/>
      <name val="Calibri"/>
      <family val="2"/>
      <scheme val="minor"/>
    </font>
    <font>
      <sz val="11"/>
      <color indexed="8"/>
      <name val="Calibri"/>
      <family val="2"/>
      <scheme val="minor"/>
    </font>
    <font>
      <b/>
      <sz val="11"/>
      <color rgb="FFFF0000"/>
      <name val="Calibri"/>
      <family val="2"/>
      <scheme val="minor"/>
    </font>
    <font>
      <i/>
      <sz val="11"/>
      <name val="Calibri"/>
      <family val="2"/>
      <scheme val="minor"/>
    </font>
    <font>
      <sz val="11"/>
      <color rgb="FFFF0000"/>
      <name val="Calibri"/>
      <family val="2"/>
      <scheme val="minor"/>
    </font>
    <font>
      <sz val="10"/>
      <name val="Arial"/>
      <family val="2"/>
      <charset val="238"/>
    </font>
    <font>
      <sz val="11"/>
      <color indexed="8"/>
      <name val="Calibri"/>
      <family val="2"/>
    </font>
    <font>
      <b/>
      <sz val="11"/>
      <name val="Calibri"/>
      <family val="2"/>
      <charset val="238"/>
    </font>
    <font>
      <sz val="11"/>
      <color theme="1"/>
      <name val="Calibri"/>
      <family val="2"/>
      <charset val="238"/>
    </font>
    <font>
      <sz val="10"/>
      <color theme="1"/>
      <name val="Calibri"/>
      <family val="2"/>
      <scheme val="minor"/>
    </font>
    <font>
      <sz val="11"/>
      <name val="Calibri"/>
      <family val="2"/>
      <charset val="238"/>
      <scheme val="minor"/>
    </font>
    <font>
      <b/>
      <sz val="11"/>
      <color indexed="8"/>
      <name val="Calibri"/>
      <family val="2"/>
      <scheme val="minor"/>
    </font>
    <font>
      <b/>
      <sz val="11"/>
      <color indexed="9"/>
      <name val="Calibri"/>
      <family val="2"/>
      <scheme val="minor"/>
    </font>
    <font>
      <sz val="9"/>
      <name val="Arial"/>
      <family val="2"/>
      <charset val="238"/>
    </font>
    <font>
      <b/>
      <sz val="10"/>
      <name val="Arial"/>
      <family val="2"/>
      <charset val="238"/>
    </font>
    <font>
      <sz val="10"/>
      <color theme="1"/>
      <name val="Calibri"/>
      <family val="2"/>
      <charset val="238"/>
      <scheme val="minor"/>
    </font>
    <font>
      <sz val="12"/>
      <color theme="1"/>
      <name val="Calibri"/>
      <family val="2"/>
      <charset val="238"/>
      <scheme val="minor"/>
    </font>
    <font>
      <b/>
      <sz val="12"/>
      <color theme="1"/>
      <name val="Arial"/>
      <family val="2"/>
      <charset val="238"/>
    </font>
    <font>
      <b/>
      <sz val="12"/>
      <name val="Arial"/>
      <family val="2"/>
      <charset val="238"/>
    </font>
    <font>
      <b/>
      <u/>
      <sz val="10"/>
      <name val="Arial"/>
      <family val="2"/>
      <charset val="238"/>
    </font>
    <font>
      <sz val="9"/>
      <color theme="1"/>
      <name val="Calibri"/>
      <family val="2"/>
      <charset val="238"/>
      <scheme val="minor"/>
    </font>
    <font>
      <b/>
      <sz val="9"/>
      <color theme="1"/>
      <name val="Calibri"/>
      <family val="2"/>
      <charset val="238"/>
      <scheme val="minor"/>
    </font>
    <font>
      <b/>
      <sz val="9"/>
      <name val="Arial"/>
      <family val="2"/>
      <charset val="238"/>
    </font>
    <font>
      <b/>
      <sz val="9"/>
      <color theme="1"/>
      <name val="Calibri"/>
      <family val="2"/>
      <scheme val="minor"/>
    </font>
    <font>
      <sz val="10"/>
      <color indexed="8"/>
      <name val="Arial"/>
      <family val="2"/>
      <charset val="238"/>
    </font>
    <font>
      <sz val="9"/>
      <color rgb="FF000000"/>
      <name val="Arial"/>
      <family val="2"/>
      <charset val="238"/>
    </font>
    <font>
      <b/>
      <sz val="9"/>
      <name val="Calibri"/>
      <family val="2"/>
      <charset val="238"/>
      <scheme val="minor"/>
    </font>
    <font>
      <b/>
      <sz val="9"/>
      <name val="Calibri"/>
      <family val="2"/>
      <charset val="238"/>
    </font>
    <font>
      <b/>
      <u/>
      <sz val="12"/>
      <name val="Arial"/>
      <family val="2"/>
      <charset val="238"/>
    </font>
    <font>
      <b/>
      <sz val="11"/>
      <name val="Calibri"/>
      <family val="2"/>
      <charset val="238"/>
      <scheme val="minor"/>
    </font>
    <font>
      <sz val="10"/>
      <color indexed="8"/>
      <name val="Calibri"/>
      <family val="2"/>
      <scheme val="minor"/>
    </font>
    <font>
      <sz val="10"/>
      <name val="Calibri"/>
      <family val="2"/>
      <scheme val="minor"/>
    </font>
    <font>
      <b/>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double">
        <color indexed="64"/>
      </bottom>
      <diagonal/>
    </border>
    <border>
      <left style="thin">
        <color indexed="8"/>
      </left>
      <right/>
      <top style="thin">
        <color indexed="8"/>
      </top>
      <bottom style="double">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thin">
        <color indexed="8"/>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1">
    <xf numFmtId="0" fontId="0" fillId="0" borderId="0"/>
    <xf numFmtId="44" fontId="1" fillId="0" borderId="0" applyFont="0" applyFill="0" applyBorder="0" applyAlignment="0" applyProtection="0"/>
    <xf numFmtId="0" fontId="1" fillId="0" borderId="0"/>
    <xf numFmtId="0" fontId="6" fillId="0" borderId="0"/>
    <xf numFmtId="0" fontId="4" fillId="0" borderId="0"/>
    <xf numFmtId="0" fontId="1" fillId="0" borderId="0"/>
    <xf numFmtId="0" fontId="13" fillId="0" borderId="0"/>
    <xf numFmtId="44"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2" fillId="0" borderId="0"/>
  </cellStyleXfs>
  <cellXfs count="241">
    <xf numFmtId="0" fontId="0" fillId="0" borderId="0" xfId="0"/>
    <xf numFmtId="0" fontId="7" fillId="2" borderId="1" xfId="3" applyNumberFormat="1" applyFont="1" applyFill="1" applyBorder="1" applyAlignment="1">
      <alignment horizontal="center" vertical="center"/>
    </xf>
    <xf numFmtId="0" fontId="7" fillId="2" borderId="1" xfId="3" applyNumberFormat="1" applyFont="1" applyFill="1" applyBorder="1" applyAlignment="1">
      <alignment horizontal="left" vertical="center"/>
    </xf>
    <xf numFmtId="0" fontId="7"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7" fillId="2" borderId="1" xfId="0" applyFont="1" applyFill="1" applyBorder="1" applyAlignment="1">
      <alignment horizontal="left" vertical="center"/>
    </xf>
    <xf numFmtId="164" fontId="7" fillId="2" borderId="1" xfId="0" applyNumberFormat="1" applyFont="1" applyFill="1" applyBorder="1" applyAlignment="1">
      <alignment horizontal="center" vertical="center"/>
    </xf>
    <xf numFmtId="0" fontId="10" fillId="2" borderId="0" xfId="0" applyFont="1" applyFill="1" applyBorder="1" applyAlignment="1">
      <alignment horizontal="left" vertical="center"/>
    </xf>
    <xf numFmtId="0" fontId="7" fillId="2" borderId="0" xfId="3" applyNumberFormat="1" applyFont="1" applyFill="1" applyBorder="1" applyAlignment="1">
      <alignment horizontal="center" vertical="center"/>
    </xf>
    <xf numFmtId="0" fontId="7" fillId="2" borderId="0" xfId="3" applyNumberFormat="1" applyFont="1" applyFill="1" applyBorder="1" applyAlignment="1">
      <alignment horizontal="left" vertical="center"/>
    </xf>
    <xf numFmtId="0" fontId="8" fillId="2" borderId="0" xfId="3" applyNumberFormat="1" applyFont="1" applyFill="1" applyBorder="1" applyAlignment="1">
      <alignment horizontal="right" vertical="center"/>
    </xf>
    <xf numFmtId="44" fontId="7" fillId="2" borderId="0" xfId="1" applyFont="1" applyFill="1" applyAlignment="1">
      <alignment vertical="center"/>
    </xf>
    <xf numFmtId="0" fontId="11" fillId="2" borderId="0" xfId="3" applyNumberFormat="1" applyFont="1" applyFill="1" applyBorder="1" applyAlignment="1">
      <alignment horizontal="left" vertical="center"/>
    </xf>
    <xf numFmtId="0" fontId="12" fillId="2" borderId="0" xfId="0" applyFont="1" applyFill="1" applyAlignment="1">
      <alignment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Border="1" applyAlignment="1">
      <alignment vertical="center"/>
    </xf>
    <xf numFmtId="0" fontId="4" fillId="0" borderId="0" xfId="0" applyFont="1"/>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2" borderId="1" xfId="0" applyFont="1" applyFill="1" applyBorder="1" applyAlignment="1">
      <alignment horizontal="center" vertical="center"/>
    </xf>
    <xf numFmtId="0" fontId="8" fillId="2" borderId="1" xfId="0" applyFont="1" applyFill="1" applyBorder="1" applyAlignment="1">
      <alignment horizontal="left" vertical="center"/>
    </xf>
    <xf numFmtId="0" fontId="4" fillId="2" borderId="1" xfId="0" applyFont="1" applyFill="1" applyBorder="1" applyAlignment="1">
      <alignment vertical="center"/>
    </xf>
    <xf numFmtId="0" fontId="4" fillId="0"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justify" vertical="center" wrapText="1"/>
    </xf>
    <xf numFmtId="0" fontId="4" fillId="2" borderId="0" xfId="4" applyFont="1" applyFill="1" applyBorder="1" applyAlignment="1">
      <alignment horizontal="left" vertical="center"/>
    </xf>
    <xf numFmtId="0" fontId="5" fillId="2" borderId="0" xfId="4" applyFont="1" applyFill="1" applyBorder="1" applyAlignment="1">
      <alignment horizontal="center" vertical="center" wrapText="1"/>
    </xf>
    <xf numFmtId="0" fontId="4" fillId="2" borderId="0" xfId="4" applyFont="1" applyFill="1" applyAlignment="1">
      <alignment horizontal="center" vertical="center" wrapText="1"/>
    </xf>
    <xf numFmtId="1" fontId="4" fillId="2" borderId="0" xfId="4" applyNumberFormat="1" applyFont="1" applyFill="1" applyAlignment="1">
      <alignment horizontal="left" vertical="center"/>
    </xf>
    <xf numFmtId="0" fontId="4" fillId="0" borderId="8" xfId="0" applyFont="1" applyBorder="1"/>
    <xf numFmtId="0" fontId="5" fillId="2" borderId="0" xfId="0" applyFont="1" applyFill="1" applyBorder="1" applyAlignment="1">
      <alignment vertical="center"/>
    </xf>
    <xf numFmtId="165" fontId="4" fillId="2" borderId="0" xfId="0" applyNumberFormat="1" applyFont="1" applyFill="1" applyBorder="1" applyAlignment="1">
      <alignment vertical="center"/>
    </xf>
    <xf numFmtId="165" fontId="4" fillId="2" borderId="0" xfId="0" applyNumberFormat="1" applyFont="1" applyFill="1" applyBorder="1" applyAlignment="1">
      <alignment horizontal="center" vertical="center"/>
    </xf>
    <xf numFmtId="165" fontId="8" fillId="4" borderId="1" xfId="0" applyNumberFormat="1" applyFont="1" applyFill="1" applyBorder="1" applyAlignment="1">
      <alignment horizontal="center" vertical="center" wrapText="1"/>
    </xf>
    <xf numFmtId="165" fontId="7" fillId="2" borderId="1" xfId="7" applyNumberFormat="1" applyFont="1" applyFill="1" applyBorder="1" applyAlignment="1">
      <alignment horizontal="center" vertical="center"/>
    </xf>
    <xf numFmtId="165" fontId="4" fillId="2"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165" fontId="5" fillId="2" borderId="1" xfId="0" applyNumberFormat="1" applyFont="1" applyFill="1" applyBorder="1" applyAlignment="1">
      <alignment horizontal="center" vertical="center"/>
    </xf>
    <xf numFmtId="165" fontId="3" fillId="2" borderId="1" xfId="0" applyNumberFormat="1" applyFont="1" applyFill="1" applyBorder="1" applyAlignment="1">
      <alignment horizontal="left" vertical="center"/>
    </xf>
    <xf numFmtId="165" fontId="10" fillId="2" borderId="0" xfId="0" applyNumberFormat="1" applyFont="1" applyFill="1" applyBorder="1" applyAlignment="1">
      <alignment vertical="center"/>
    </xf>
    <xf numFmtId="165" fontId="5" fillId="2" borderId="0" xfId="4" applyNumberFormat="1" applyFont="1" applyFill="1" applyBorder="1" applyAlignment="1">
      <alignment horizontal="center" vertical="center" wrapText="1"/>
    </xf>
    <xf numFmtId="165" fontId="4" fillId="2" borderId="0" xfId="4" applyNumberFormat="1" applyFont="1" applyFill="1" applyAlignment="1">
      <alignment horizontal="center" vertical="center" wrapText="1"/>
    </xf>
    <xf numFmtId="165" fontId="7" fillId="2" borderId="0" xfId="1" applyNumberFormat="1" applyFont="1" applyFill="1" applyBorder="1" applyAlignment="1">
      <alignment vertical="center"/>
    </xf>
    <xf numFmtId="165" fontId="4" fillId="0" borderId="0" xfId="0" applyNumberFormat="1" applyFont="1"/>
    <xf numFmtId="165" fontId="4" fillId="0" borderId="0" xfId="0" applyNumberFormat="1" applyFont="1" applyBorder="1"/>
    <xf numFmtId="165" fontId="7" fillId="2" borderId="0" xfId="1" applyNumberFormat="1" applyFont="1" applyFill="1" applyAlignment="1">
      <alignment vertical="center"/>
    </xf>
    <xf numFmtId="165" fontId="7" fillId="2" borderId="0" xfId="1" applyNumberFormat="1" applyFont="1" applyFill="1" applyAlignment="1">
      <alignment horizontal="center" vertical="center"/>
    </xf>
    <xf numFmtId="165" fontId="8" fillId="4" borderId="1" xfId="2" applyNumberFormat="1"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65" fontId="5" fillId="2" borderId="3" xfId="1" applyNumberFormat="1" applyFont="1" applyFill="1" applyBorder="1" applyAlignment="1">
      <alignment horizontal="center" vertical="center" wrapText="1"/>
    </xf>
    <xf numFmtId="165" fontId="5" fillId="2" borderId="6" xfId="1" applyNumberFormat="1" applyFont="1" applyFill="1" applyBorder="1" applyAlignment="1">
      <alignment horizontal="center" vertical="center" wrapText="1"/>
    </xf>
    <xf numFmtId="165" fontId="3" fillId="2" borderId="1" xfId="0" applyNumberFormat="1" applyFont="1" applyFill="1" applyBorder="1" applyAlignment="1">
      <alignment vertical="center"/>
    </xf>
    <xf numFmtId="165" fontId="8" fillId="3" borderId="1" xfId="0" applyNumberFormat="1" applyFont="1" applyFill="1" applyBorder="1" applyAlignment="1">
      <alignment horizontal="center" vertical="center"/>
    </xf>
    <xf numFmtId="165" fontId="10" fillId="2" borderId="0" xfId="0" applyNumberFormat="1" applyFont="1" applyFill="1" applyBorder="1" applyAlignment="1">
      <alignment horizontal="center" vertical="center"/>
    </xf>
    <xf numFmtId="165" fontId="5" fillId="2" borderId="0" xfId="5" applyNumberFormat="1" applyFont="1" applyFill="1" applyBorder="1" applyAlignment="1">
      <alignment horizontal="center" vertical="center" wrapText="1"/>
    </xf>
    <xf numFmtId="165" fontId="4" fillId="2" borderId="0" xfId="5" applyNumberFormat="1" applyFont="1" applyFill="1" applyAlignment="1">
      <alignment horizontal="center" vertical="center" wrapText="1"/>
    </xf>
    <xf numFmtId="165" fontId="7" fillId="2" borderId="0" xfId="1" applyNumberFormat="1" applyFont="1" applyFill="1" applyBorder="1" applyAlignment="1">
      <alignment horizontal="center" vertical="center"/>
    </xf>
    <xf numFmtId="165" fontId="4"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xf>
    <xf numFmtId="43" fontId="0" fillId="0" borderId="0" xfId="9" applyFont="1"/>
    <xf numFmtId="165" fontId="0" fillId="2" borderId="0" xfId="0" applyNumberFormat="1" applyFill="1"/>
    <xf numFmtId="1" fontId="4" fillId="2" borderId="1" xfId="0" applyNumberFormat="1" applyFont="1" applyFill="1" applyBorder="1" applyAlignment="1">
      <alignment horizontal="center" vertical="center"/>
    </xf>
    <xf numFmtId="165" fontId="7" fillId="2" borderId="1" xfId="0" applyNumberFormat="1" applyFont="1" applyFill="1" applyBorder="1" applyAlignment="1">
      <alignment horizontal="right" vertical="center"/>
    </xf>
    <xf numFmtId="0" fontId="7" fillId="2" borderId="1" xfId="0" applyFont="1" applyFill="1" applyBorder="1" applyAlignment="1">
      <alignment vertical="center"/>
    </xf>
    <xf numFmtId="0" fontId="17" fillId="5" borderId="0" xfId="0" applyFont="1" applyFill="1" applyBorder="1" applyAlignment="1">
      <alignment vertical="center"/>
    </xf>
    <xf numFmtId="1" fontId="9" fillId="2" borderId="1" xfId="0" applyNumberFormat="1" applyFont="1" applyFill="1" applyBorder="1" applyAlignment="1" applyProtection="1">
      <alignment horizontal="center" vertical="center"/>
    </xf>
    <xf numFmtId="165" fontId="18" fillId="2" borderId="1" xfId="0" applyNumberFormat="1" applyFont="1" applyFill="1" applyBorder="1" applyAlignment="1">
      <alignment vertical="center"/>
    </xf>
    <xf numFmtId="0" fontId="7" fillId="2" borderId="1" xfId="0" applyFont="1" applyFill="1" applyBorder="1" applyAlignment="1" applyProtection="1">
      <alignment vertical="center"/>
    </xf>
    <xf numFmtId="0" fontId="9" fillId="2" borderId="1" xfId="0" applyFont="1" applyFill="1" applyBorder="1" applyAlignment="1">
      <alignment horizontal="center" vertical="center"/>
    </xf>
    <xf numFmtId="165" fontId="9" fillId="2" borderId="1" xfId="0" applyNumberFormat="1" applyFont="1" applyFill="1" applyBorder="1" applyAlignment="1" applyProtection="1">
      <alignment vertical="center"/>
    </xf>
    <xf numFmtId="0" fontId="9" fillId="2" borderId="1" xfId="0" applyFont="1" applyFill="1" applyBorder="1" applyAlignment="1" applyProtection="1">
      <alignment vertical="center"/>
    </xf>
    <xf numFmtId="165" fontId="0" fillId="0" borderId="0" xfId="0" applyNumberFormat="1"/>
    <xf numFmtId="0" fontId="8" fillId="2" borderId="1" xfId="0"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43" fontId="4" fillId="2" borderId="0" xfId="9" applyFont="1" applyFill="1" applyAlignment="1">
      <alignment vertical="center"/>
    </xf>
    <xf numFmtId="165" fontId="7" fillId="2" borderId="1" xfId="7" applyNumberFormat="1" applyFont="1" applyFill="1" applyBorder="1" applyAlignment="1">
      <alignment vertical="center"/>
    </xf>
    <xf numFmtId="0" fontId="8" fillId="2" borderId="1" xfId="0" applyFont="1" applyFill="1" applyBorder="1" applyAlignment="1">
      <alignment vertical="center"/>
    </xf>
    <xf numFmtId="165" fontId="7" fillId="2" borderId="1" xfId="7"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7" fillId="2" borderId="6" xfId="0" applyFont="1" applyFill="1" applyBorder="1" applyAlignment="1" applyProtection="1">
      <alignment vertical="center"/>
    </xf>
    <xf numFmtId="0" fontId="4" fillId="2" borderId="6" xfId="0" applyFont="1" applyFill="1" applyBorder="1" applyAlignment="1">
      <alignment horizontal="center" vertical="center"/>
    </xf>
    <xf numFmtId="165" fontId="4" fillId="2" borderId="9" xfId="0" applyNumberFormat="1" applyFont="1" applyFill="1" applyBorder="1" applyAlignment="1">
      <alignment vertical="center"/>
    </xf>
    <xf numFmtId="0" fontId="7" fillId="2" borderId="9" xfId="0" applyFont="1" applyFill="1" applyBorder="1" applyAlignment="1" applyProtection="1">
      <alignment vertical="center"/>
    </xf>
    <xf numFmtId="0" fontId="4" fillId="2" borderId="9" xfId="0" applyFont="1" applyFill="1" applyBorder="1" applyAlignment="1">
      <alignment horizontal="center" vertical="center"/>
    </xf>
    <xf numFmtId="0" fontId="19" fillId="2" borderId="0" xfId="0" applyFont="1" applyFill="1" applyAlignment="1">
      <alignment vertical="center"/>
    </xf>
    <xf numFmtId="165" fontId="4" fillId="2" borderId="1" xfId="0" applyNumberFormat="1" applyFont="1" applyFill="1" applyBorder="1" applyAlignment="1">
      <alignment vertical="center"/>
    </xf>
    <xf numFmtId="43" fontId="19" fillId="2" borderId="0" xfId="9" applyFont="1" applyFill="1" applyAlignment="1">
      <alignment vertical="center"/>
    </xf>
    <xf numFmtId="165" fontId="20" fillId="2" borderId="1" xfId="0" applyNumberFormat="1" applyFont="1" applyFill="1" applyBorder="1" applyAlignment="1">
      <alignment vertical="center"/>
    </xf>
    <xf numFmtId="0" fontId="20" fillId="2" borderId="1" xfId="0" applyFont="1" applyFill="1" applyBorder="1" applyAlignment="1">
      <alignment vertical="center"/>
    </xf>
    <xf numFmtId="0" fontId="20" fillId="2" borderId="1" xfId="0" applyFont="1" applyFill="1" applyBorder="1" applyAlignment="1">
      <alignment horizontal="center" vertical="center"/>
    </xf>
    <xf numFmtId="165" fontId="4" fillId="2" borderId="2" xfId="0" applyNumberFormat="1" applyFont="1" applyFill="1" applyBorder="1" applyAlignment="1">
      <alignment vertical="center"/>
    </xf>
    <xf numFmtId="0" fontId="4" fillId="2" borderId="2" xfId="0" applyFont="1" applyFill="1" applyBorder="1" applyAlignment="1">
      <alignment horizontal="center" vertical="center"/>
    </xf>
    <xf numFmtId="165" fontId="4" fillId="2" borderId="3" xfId="0" applyNumberFormat="1" applyFont="1" applyFill="1" applyBorder="1" applyAlignment="1">
      <alignment vertical="center"/>
    </xf>
    <xf numFmtId="0" fontId="7" fillId="2" borderId="10" xfId="0" applyFont="1" applyFill="1" applyBorder="1" applyAlignment="1" applyProtection="1">
      <alignment vertical="center"/>
    </xf>
    <xf numFmtId="0" fontId="7" fillId="2" borderId="11" xfId="0" applyFont="1" applyFill="1" applyBorder="1" applyAlignment="1" applyProtection="1">
      <alignment vertical="center"/>
    </xf>
    <xf numFmtId="165" fontId="7" fillId="2" borderId="1" xfId="0" applyNumberFormat="1" applyFont="1" applyFill="1" applyBorder="1" applyAlignment="1">
      <alignment vertical="center"/>
    </xf>
    <xf numFmtId="165" fontId="8" fillId="2" borderId="1" xfId="0" applyNumberFormat="1" applyFont="1" applyFill="1" applyBorder="1" applyAlignment="1">
      <alignment vertical="center"/>
    </xf>
    <xf numFmtId="0" fontId="7" fillId="0" borderId="1" xfId="0" applyFont="1" applyFill="1" applyBorder="1" applyAlignment="1" applyProtection="1">
      <alignment vertical="center"/>
    </xf>
    <xf numFmtId="0" fontId="4" fillId="0" borderId="1" xfId="0" applyFont="1" applyFill="1" applyBorder="1" applyAlignment="1">
      <alignment horizontal="center" vertical="center"/>
    </xf>
    <xf numFmtId="0" fontId="7" fillId="0" borderId="12" xfId="0" applyFont="1" applyFill="1" applyBorder="1" applyAlignment="1" applyProtection="1">
      <alignment vertical="center"/>
    </xf>
    <xf numFmtId="0" fontId="4" fillId="0" borderId="2" xfId="0" applyFont="1" applyFill="1" applyBorder="1" applyAlignment="1">
      <alignment horizontal="center" vertical="center"/>
    </xf>
    <xf numFmtId="0" fontId="7" fillId="0" borderId="13" xfId="0" applyFont="1" applyFill="1" applyBorder="1" applyAlignment="1" applyProtection="1">
      <alignment vertical="center"/>
    </xf>
    <xf numFmtId="43" fontId="0" fillId="0" borderId="0" xfId="0" applyNumberFormat="1"/>
    <xf numFmtId="0" fontId="8" fillId="0" borderId="1" xfId="0" applyFont="1" applyFill="1" applyBorder="1" applyAlignment="1">
      <alignment vertical="center"/>
    </xf>
    <xf numFmtId="0" fontId="8" fillId="0" borderId="1" xfId="0" applyFont="1" applyFill="1" applyBorder="1" applyAlignment="1">
      <alignment horizontal="center" vertical="center"/>
    </xf>
    <xf numFmtId="165" fontId="4" fillId="2" borderId="7" xfId="0" applyNumberFormat="1" applyFont="1" applyFill="1" applyBorder="1" applyAlignment="1">
      <alignment vertical="center"/>
    </xf>
    <xf numFmtId="0" fontId="4" fillId="2" borderId="7" xfId="0" applyFont="1" applyFill="1" applyBorder="1" applyAlignment="1">
      <alignment vertical="center"/>
    </xf>
    <xf numFmtId="165" fontId="18" fillId="2" borderId="1" xfId="9" applyNumberFormat="1" applyFont="1" applyFill="1" applyBorder="1" applyAlignment="1">
      <alignment horizontal="right" vertical="center"/>
    </xf>
    <xf numFmtId="165" fontId="9" fillId="2" borderId="1" xfId="7" applyNumberFormat="1" applyFont="1" applyFill="1" applyBorder="1" applyAlignment="1">
      <alignment vertical="center"/>
    </xf>
    <xf numFmtId="165" fontId="9" fillId="2" borderId="2" xfId="7" applyNumberFormat="1" applyFont="1" applyFill="1" applyBorder="1" applyAlignment="1">
      <alignment vertical="center"/>
    </xf>
    <xf numFmtId="0" fontId="7" fillId="2" borderId="12" xfId="0" applyFont="1" applyFill="1" applyBorder="1" applyAlignment="1" applyProtection="1">
      <alignment vertical="center"/>
    </xf>
    <xf numFmtId="43" fontId="4" fillId="2" borderId="0" xfId="9" applyFont="1" applyFill="1" applyBorder="1" applyAlignment="1">
      <alignment vertical="center"/>
    </xf>
    <xf numFmtId="0" fontId="7" fillId="2" borderId="14" xfId="0" applyFont="1" applyFill="1" applyBorder="1" applyAlignment="1" applyProtection="1">
      <alignment vertical="center"/>
    </xf>
    <xf numFmtId="43" fontId="7" fillId="2" borderId="0" xfId="9" applyFont="1" applyFill="1" applyBorder="1" applyAlignment="1">
      <alignment horizontal="left" vertical="center" wrapText="1"/>
    </xf>
    <xf numFmtId="43" fontId="7" fillId="2" borderId="0" xfId="9" applyFont="1" applyFill="1" applyBorder="1" applyAlignment="1">
      <alignment vertical="center" wrapText="1"/>
    </xf>
    <xf numFmtId="43" fontId="7" fillId="2" borderId="0" xfId="9" applyFont="1" applyFill="1" applyBorder="1" applyAlignment="1">
      <alignment vertical="center"/>
    </xf>
    <xf numFmtId="0" fontId="7" fillId="2" borderId="14" xfId="0" applyFont="1" applyFill="1" applyBorder="1" applyAlignment="1" applyProtection="1">
      <alignment horizontal="left" vertical="center" wrapText="1"/>
    </xf>
    <xf numFmtId="0" fontId="7" fillId="2" borderId="13" xfId="0" applyFont="1" applyFill="1" applyBorder="1" applyAlignment="1" applyProtection="1">
      <alignment vertical="center"/>
    </xf>
    <xf numFmtId="166" fontId="4" fillId="2" borderId="0" xfId="0" applyNumberFormat="1" applyFont="1" applyFill="1" applyAlignment="1">
      <alignment vertical="center"/>
    </xf>
    <xf numFmtId="165" fontId="4" fillId="2" borderId="15" xfId="0" applyNumberFormat="1" applyFont="1" applyFill="1" applyBorder="1" applyAlignment="1">
      <alignment vertical="center"/>
    </xf>
    <xf numFmtId="0" fontId="4" fillId="2" borderId="15" xfId="0" applyFont="1" applyFill="1" applyBorder="1" applyAlignment="1">
      <alignment vertical="center"/>
    </xf>
    <xf numFmtId="0" fontId="7" fillId="2" borderId="1" xfId="0" applyFont="1" applyFill="1" applyBorder="1" applyAlignment="1">
      <alignment horizontal="center" vertical="center"/>
    </xf>
    <xf numFmtId="165" fontId="7" fillId="2" borderId="16" xfId="7" applyNumberFormat="1" applyFont="1" applyFill="1" applyBorder="1" applyAlignment="1">
      <alignment horizontal="center" vertical="center"/>
    </xf>
    <xf numFmtId="0" fontId="7" fillId="2" borderId="17" xfId="0" applyFont="1" applyFill="1" applyBorder="1" applyAlignment="1" applyProtection="1">
      <alignment vertical="center"/>
    </xf>
    <xf numFmtId="0" fontId="4" fillId="2" borderId="16" xfId="0" applyFont="1" applyFill="1" applyBorder="1" applyAlignment="1">
      <alignment horizontal="center" vertical="center"/>
    </xf>
    <xf numFmtId="0" fontId="8" fillId="2" borderId="18" xfId="0" applyFont="1" applyFill="1" applyBorder="1" applyAlignment="1">
      <alignment vertical="center"/>
    </xf>
    <xf numFmtId="165" fontId="8" fillId="2" borderId="8" xfId="0" applyNumberFormat="1" applyFont="1" applyFill="1" applyBorder="1" applyAlignment="1">
      <alignment vertical="center"/>
    </xf>
    <xf numFmtId="0" fontId="19" fillId="2" borderId="8" xfId="0" applyFont="1" applyFill="1" applyBorder="1" applyAlignment="1">
      <alignment vertical="center"/>
    </xf>
    <xf numFmtId="165" fontId="8" fillId="2" borderId="19" xfId="0" applyNumberFormat="1"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4" fillId="5" borderId="0" xfId="0" applyFont="1" applyFill="1" applyAlignment="1">
      <alignment vertical="center"/>
    </xf>
    <xf numFmtId="0" fontId="4" fillId="5" borderId="0" xfId="0" applyFont="1" applyFill="1" applyBorder="1" applyAlignment="1">
      <alignment horizontal="center" vertical="center"/>
    </xf>
    <xf numFmtId="0" fontId="8" fillId="2" borderId="0" xfId="6" applyFont="1" applyFill="1" applyBorder="1" applyAlignment="1">
      <alignment vertical="center"/>
    </xf>
    <xf numFmtId="0" fontId="17" fillId="0" borderId="0" xfId="0" applyFont="1"/>
    <xf numFmtId="167" fontId="21" fillId="3" borderId="1" xfId="9" applyNumberFormat="1" applyFont="1" applyFill="1" applyBorder="1" applyAlignment="1">
      <alignment vertical="center"/>
    </xf>
    <xf numFmtId="43" fontId="22" fillId="0" borderId="8" xfId="9" applyFont="1" applyBorder="1"/>
    <xf numFmtId="0" fontId="23" fillId="0" borderId="8" xfId="0" applyFont="1" applyBorder="1"/>
    <xf numFmtId="0" fontId="22" fillId="0" borderId="8" xfId="0" applyFont="1" applyFill="1" applyBorder="1" applyAlignment="1">
      <alignment horizontal="right"/>
    </xf>
    <xf numFmtId="0" fontId="24" fillId="0" borderId="0" xfId="0" applyFont="1" applyAlignment="1">
      <alignment horizontal="center"/>
    </xf>
    <xf numFmtId="167" fontId="21" fillId="2" borderId="1" xfId="9" applyNumberFormat="1" applyFont="1" applyFill="1" applyBorder="1" applyAlignment="1">
      <alignment vertical="center"/>
    </xf>
    <xf numFmtId="43" fontId="22" fillId="0" borderId="0" xfId="9" applyFont="1" applyBorder="1"/>
    <xf numFmtId="0" fontId="23" fillId="0" borderId="0" xfId="0" applyFont="1"/>
    <xf numFmtId="0" fontId="23" fillId="0" borderId="0" xfId="0" applyFont="1" applyFill="1" applyBorder="1"/>
    <xf numFmtId="0" fontId="23" fillId="0" borderId="0" xfId="0" applyFont="1" applyAlignment="1">
      <alignment horizontal="center"/>
    </xf>
    <xf numFmtId="0" fontId="0" fillId="3" borderId="1" xfId="0" applyFill="1" applyBorder="1"/>
    <xf numFmtId="43" fontId="22" fillId="3" borderId="1" xfId="9" applyFont="1" applyFill="1" applyBorder="1"/>
    <xf numFmtId="0" fontId="26" fillId="3" borderId="1" xfId="0" applyFont="1" applyFill="1" applyBorder="1" applyAlignment="1">
      <alignment horizontal="center"/>
    </xf>
    <xf numFmtId="0" fontId="27" fillId="0" borderId="0" xfId="0" applyFont="1" applyFill="1" applyBorder="1"/>
    <xf numFmtId="0" fontId="28" fillId="3" borderId="1" xfId="0" applyFont="1" applyFill="1" applyBorder="1"/>
    <xf numFmtId="43" fontId="29" fillId="3" borderId="1" xfId="0" applyNumberFormat="1" applyFont="1" applyFill="1" applyBorder="1"/>
    <xf numFmtId="0" fontId="28" fillId="0" borderId="1" xfId="0" applyFont="1" applyBorder="1"/>
    <xf numFmtId="0" fontId="28" fillId="0" borderId="1" xfId="0" applyFont="1" applyBorder="1" applyAlignment="1">
      <alignment horizontal="center"/>
    </xf>
    <xf numFmtId="0" fontId="29" fillId="3" borderId="1" xfId="0" applyFont="1" applyFill="1" applyBorder="1" applyAlignment="1">
      <alignment horizontal="center" vertical="center" wrapText="1"/>
    </xf>
    <xf numFmtId="0" fontId="31" fillId="3" borderId="1" xfId="0" applyFont="1" applyFill="1" applyBorder="1"/>
    <xf numFmtId="167" fontId="30" fillId="3" borderId="1" xfId="9" applyNumberFormat="1" applyFont="1" applyFill="1" applyBorder="1" applyAlignment="1">
      <alignment vertical="center"/>
    </xf>
    <xf numFmtId="0" fontId="29" fillId="3" borderId="0" xfId="0" applyFont="1" applyFill="1"/>
    <xf numFmtId="0" fontId="28" fillId="3" borderId="1" xfId="0" applyFont="1" applyFill="1" applyBorder="1" applyAlignment="1">
      <alignment horizontal="center"/>
    </xf>
    <xf numFmtId="0" fontId="30" fillId="3" borderId="1" xfId="0" applyFont="1" applyFill="1" applyBorder="1" applyAlignment="1">
      <alignment horizontal="left" vertical="center"/>
    </xf>
    <xf numFmtId="0" fontId="21" fillId="0" borderId="1" xfId="0" applyFont="1" applyBorder="1" applyAlignment="1">
      <alignment horizontal="center"/>
    </xf>
    <xf numFmtId="167" fontId="21" fillId="0" borderId="1" xfId="9" applyNumberFormat="1" applyFont="1" applyFill="1" applyBorder="1" applyAlignment="1">
      <alignment vertical="center"/>
    </xf>
    <xf numFmtId="4" fontId="21" fillId="2" borderId="1" xfId="0" applyNumberFormat="1" applyFont="1" applyFill="1" applyBorder="1" applyAlignment="1">
      <alignment horizontal="right" vertical="center"/>
    </xf>
    <xf numFmtId="49" fontId="21" fillId="2" borderId="1" xfId="0" applyNumberFormat="1" applyFont="1" applyFill="1" applyBorder="1" applyAlignment="1">
      <alignment horizontal="center" vertical="center"/>
    </xf>
    <xf numFmtId="49" fontId="21" fillId="0" borderId="4" xfId="10" applyNumberFormat="1" applyFont="1" applyFill="1" applyBorder="1" applyAlignment="1">
      <alignment horizontal="left" vertical="center" wrapText="1"/>
    </xf>
    <xf numFmtId="0" fontId="21" fillId="2" borderId="1" xfId="0" applyFont="1" applyFill="1" applyBorder="1" applyAlignment="1">
      <alignment horizontal="center" vertical="center"/>
    </xf>
    <xf numFmtId="0" fontId="0" fillId="0" borderId="0" xfId="0" applyFill="1"/>
    <xf numFmtId="43" fontId="0" fillId="0" borderId="0" xfId="9" applyFont="1" applyFill="1"/>
    <xf numFmtId="0" fontId="21" fillId="0" borderId="1" xfId="0" applyFont="1" applyFill="1" applyBorder="1" applyAlignment="1">
      <alignment horizontal="center"/>
    </xf>
    <xf numFmtId="4" fontId="21" fillId="0" borderId="1" xfId="0" applyNumberFormat="1" applyFont="1" applyFill="1" applyBorder="1" applyAlignment="1">
      <alignment horizontal="right" vertical="center"/>
    </xf>
    <xf numFmtId="49"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Border="1" applyAlignment="1">
      <alignment horizontal="center" vertical="center"/>
    </xf>
    <xf numFmtId="0" fontId="21" fillId="2" borderId="1" xfId="0" applyFont="1" applyFill="1" applyBorder="1" applyAlignment="1">
      <alignment horizontal="center"/>
    </xf>
    <xf numFmtId="17" fontId="21" fillId="0" borderId="1" xfId="0" applyNumberFormat="1" applyFont="1" applyBorder="1" applyAlignment="1">
      <alignment horizontal="center"/>
    </xf>
    <xf numFmtId="0" fontId="28" fillId="0" borderId="1" xfId="0" applyFont="1" applyFill="1" applyBorder="1"/>
    <xf numFmtId="0" fontId="28" fillId="0" borderId="1" xfId="0" applyFont="1" applyFill="1" applyBorder="1" applyAlignment="1">
      <alignment horizontal="center"/>
    </xf>
    <xf numFmtId="0" fontId="21" fillId="2" borderId="23" xfId="0" applyFont="1" applyFill="1" applyBorder="1" applyAlignment="1">
      <alignment horizontal="center"/>
    </xf>
    <xf numFmtId="0" fontId="21" fillId="2" borderId="23" xfId="0" applyFont="1" applyFill="1" applyBorder="1" applyAlignment="1">
      <alignment horizontal="center" vertical="center"/>
    </xf>
    <xf numFmtId="168" fontId="21" fillId="0" borderId="23" xfId="9" applyNumberFormat="1" applyFont="1" applyFill="1" applyBorder="1" applyAlignment="1"/>
    <xf numFmtId="0" fontId="21" fillId="0" borderId="23" xfId="0" applyFont="1" applyFill="1" applyBorder="1" applyAlignment="1">
      <alignment horizontal="center"/>
    </xf>
    <xf numFmtId="168" fontId="21" fillId="2" borderId="23" xfId="9" applyNumberFormat="1" applyFont="1" applyFill="1" applyBorder="1" applyAlignment="1"/>
    <xf numFmtId="168" fontId="21" fillId="2" borderId="1" xfId="9" applyNumberFormat="1" applyFont="1" applyFill="1" applyBorder="1" applyAlignment="1"/>
    <xf numFmtId="167" fontId="21" fillId="2" borderId="1" xfId="9" applyNumberFormat="1" applyFont="1" applyFill="1" applyBorder="1" applyAlignment="1">
      <alignment vertical="center" wrapText="1"/>
    </xf>
    <xf numFmtId="4" fontId="33" fillId="3" borderId="1" xfId="0" applyNumberFormat="1" applyFont="1" applyFill="1" applyBorder="1"/>
    <xf numFmtId="0" fontId="28" fillId="3" borderId="4" xfId="0" applyFont="1" applyFill="1" applyBorder="1"/>
    <xf numFmtId="167" fontId="30" fillId="2" borderId="1" xfId="9" applyNumberFormat="1" applyFont="1" applyFill="1" applyBorder="1" applyAlignment="1">
      <alignment vertical="center"/>
    </xf>
    <xf numFmtId="4" fontId="33" fillId="0" borderId="1" xfId="0" applyNumberFormat="1" applyFont="1" applyBorder="1"/>
    <xf numFmtId="0" fontId="21" fillId="2" borderId="4" xfId="0" applyFont="1" applyFill="1" applyBorder="1" applyAlignment="1">
      <alignment horizontal="center" vertical="center"/>
    </xf>
    <xf numFmtId="49" fontId="33" fillId="0" borderId="4" xfId="0" applyNumberFormat="1" applyFont="1" applyBorder="1"/>
    <xf numFmtId="49" fontId="33" fillId="0" borderId="1" xfId="0" applyNumberFormat="1" applyFont="1" applyBorder="1"/>
    <xf numFmtId="0" fontId="21" fillId="2" borderId="4" xfId="0" applyFont="1" applyFill="1" applyBorder="1" applyAlignment="1">
      <alignment horizontal="center"/>
    </xf>
    <xf numFmtId="167" fontId="30" fillId="2" borderId="1" xfId="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34" fillId="2" borderId="1" xfId="0" applyFont="1" applyFill="1" applyBorder="1" applyAlignment="1">
      <alignment horizontal="center" vertical="center"/>
    </xf>
    <xf numFmtId="0" fontId="0" fillId="2" borderId="0" xfId="0" applyFill="1"/>
    <xf numFmtId="0" fontId="22" fillId="2" borderId="0" xfId="0" applyFont="1" applyFill="1"/>
    <xf numFmtId="0" fontId="36" fillId="2" borderId="0" xfId="0" applyFont="1" applyFill="1"/>
    <xf numFmtId="1" fontId="38" fillId="5" borderId="1" xfId="6" applyNumberFormat="1" applyFont="1" applyFill="1" applyBorder="1" applyAlignment="1">
      <alignment horizontal="center" vertical="center" wrapText="1"/>
    </xf>
    <xf numFmtId="0" fontId="38" fillId="5" borderId="1" xfId="6" applyFont="1" applyFill="1" applyBorder="1" applyAlignment="1">
      <alignment horizontal="center" vertical="center" wrapText="1"/>
    </xf>
    <xf numFmtId="1" fontId="39" fillId="5" borderId="1" xfId="6" applyNumberFormat="1" applyFont="1" applyFill="1" applyBorder="1" applyAlignment="1">
      <alignment horizontal="center" vertical="center" wrapText="1"/>
    </xf>
    <xf numFmtId="0" fontId="38" fillId="2" borderId="1" xfId="0" applyFont="1" applyFill="1" applyBorder="1" applyAlignment="1" applyProtection="1">
      <alignment wrapText="1"/>
    </xf>
    <xf numFmtId="0" fontId="39" fillId="5" borderId="1" xfId="6" applyFont="1" applyFill="1" applyBorder="1" applyAlignment="1">
      <alignment horizontal="center" vertical="center"/>
    </xf>
    <xf numFmtId="4" fontId="39" fillId="2" borderId="1" xfId="0" applyNumberFormat="1"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0" fontId="8" fillId="2" borderId="4" xfId="3" applyNumberFormat="1" applyFont="1" applyFill="1" applyBorder="1" applyAlignment="1">
      <alignment horizontal="center" vertical="center"/>
    </xf>
    <xf numFmtId="0" fontId="8" fillId="2" borderId="5" xfId="3" applyNumberFormat="1" applyFont="1" applyFill="1" applyBorder="1" applyAlignment="1">
      <alignment horizontal="center" vertical="center"/>
    </xf>
    <xf numFmtId="0" fontId="8" fillId="3" borderId="4" xfId="0" applyFont="1" applyFill="1" applyBorder="1" applyAlignment="1">
      <alignment horizontal="left" vertical="center"/>
    </xf>
    <xf numFmtId="0" fontId="8" fillId="3" borderId="7" xfId="0" applyFont="1" applyFill="1" applyBorder="1" applyAlignment="1">
      <alignment horizontal="left" vertical="center"/>
    </xf>
    <xf numFmtId="0" fontId="8" fillId="3" borderId="5" xfId="0" applyFont="1" applyFill="1" applyBorder="1" applyAlignment="1">
      <alignment horizontal="left" vertical="center"/>
    </xf>
    <xf numFmtId="0" fontId="4" fillId="2" borderId="0" xfId="4" applyFont="1" applyFill="1" applyBorder="1" applyAlignment="1">
      <alignment horizontal="left" vertical="center" wrapText="1"/>
    </xf>
    <xf numFmtId="0" fontId="17" fillId="5" borderId="0" xfId="0" applyFont="1" applyFill="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8" fillId="3" borderId="4" xfId="6" applyFont="1" applyFill="1" applyBorder="1" applyAlignment="1">
      <alignment horizontal="center" vertical="center"/>
    </xf>
    <xf numFmtId="0" fontId="8" fillId="3" borderId="22" xfId="6" applyFont="1" applyFill="1" applyBorder="1" applyAlignment="1">
      <alignment horizontal="center" vertical="center"/>
    </xf>
    <xf numFmtId="0" fontId="8" fillId="3" borderId="5" xfId="6" applyFont="1" applyFill="1" applyBorder="1" applyAlignment="1">
      <alignment horizontal="center" vertical="center"/>
    </xf>
    <xf numFmtId="0" fontId="25" fillId="3" borderId="4" xfId="0" applyFont="1" applyFill="1" applyBorder="1" applyAlignment="1">
      <alignment horizontal="left"/>
    </xf>
    <xf numFmtId="0" fontId="25" fillId="3" borderId="5" xfId="0" applyFont="1" applyFill="1" applyBorder="1" applyAlignment="1">
      <alignment horizontal="left"/>
    </xf>
    <xf numFmtId="0" fontId="37" fillId="2" borderId="4" xfId="0" applyFont="1" applyFill="1" applyBorder="1" applyAlignment="1">
      <alignment horizontal="center"/>
    </xf>
    <xf numFmtId="0" fontId="37" fillId="2" borderId="22" xfId="0" applyFont="1" applyFill="1" applyBorder="1" applyAlignment="1">
      <alignment horizontal="center"/>
    </xf>
    <xf numFmtId="0" fontId="37" fillId="2" borderId="5" xfId="0" applyFont="1" applyFill="1" applyBorder="1" applyAlignment="1">
      <alignment horizontal="center"/>
    </xf>
    <xf numFmtId="0" fontId="29" fillId="3" borderId="4" xfId="0" applyFont="1" applyFill="1" applyBorder="1" applyAlignment="1">
      <alignment horizontal="left" vertical="center" wrapText="1"/>
    </xf>
    <xf numFmtId="0" fontId="29" fillId="3" borderId="22"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22" xfId="0" applyFont="1" applyFill="1" applyBorder="1" applyAlignment="1">
      <alignment horizontal="left" wrapText="1"/>
    </xf>
    <xf numFmtId="0" fontId="30" fillId="3" borderId="4" xfId="0" applyFont="1" applyFill="1" applyBorder="1" applyAlignment="1">
      <alignment horizontal="left" vertical="center"/>
    </xf>
    <xf numFmtId="0" fontId="30" fillId="3" borderId="22" xfId="0" applyFont="1" applyFill="1" applyBorder="1" applyAlignment="1">
      <alignment horizontal="left" vertical="center"/>
    </xf>
    <xf numFmtId="0" fontId="30" fillId="3" borderId="5" xfId="0" applyFont="1" applyFill="1" applyBorder="1" applyAlignment="1">
      <alignment horizontal="left" vertical="center"/>
    </xf>
    <xf numFmtId="0" fontId="17" fillId="5" borderId="0" xfId="0" applyFont="1" applyFill="1" applyAlignment="1">
      <alignment horizontal="center"/>
    </xf>
    <xf numFmtId="0" fontId="40" fillId="2" borderId="1" xfId="6" applyFont="1" applyFill="1" applyBorder="1" applyAlignment="1">
      <alignment horizontal="center" vertical="center"/>
    </xf>
    <xf numFmtId="0" fontId="39" fillId="5" borderId="22" xfId="6" applyFont="1" applyFill="1" applyBorder="1" applyAlignment="1">
      <alignment horizontal="center" vertical="center"/>
    </xf>
    <xf numFmtId="0" fontId="40" fillId="2" borderId="1" xfId="6" applyFont="1" applyFill="1" applyBorder="1" applyAlignment="1">
      <alignment horizontal="center" vertical="center" wrapText="1"/>
    </xf>
    <xf numFmtId="0" fontId="40" fillId="2" borderId="4" xfId="6" applyFont="1" applyFill="1" applyBorder="1" applyAlignment="1">
      <alignment horizontal="center" vertical="center" wrapText="1"/>
    </xf>
    <xf numFmtId="0" fontId="40" fillId="2" borderId="22" xfId="6" applyFont="1" applyFill="1" applyBorder="1" applyAlignment="1">
      <alignment horizontal="center" vertical="center" wrapText="1"/>
    </xf>
    <xf numFmtId="0" fontId="40" fillId="2" borderId="5" xfId="6" applyFont="1" applyFill="1" applyBorder="1" applyAlignment="1">
      <alignment horizontal="center" vertical="center" wrapText="1"/>
    </xf>
  </cellXfs>
  <cellStyles count="11">
    <cellStyle name="Currency 5" xfId="7"/>
    <cellStyle name="Normal 2" xfId="4"/>
    <cellStyle name="Normal 2 3" xfId="5"/>
    <cellStyle name="Normal 5" xfId="6"/>
    <cellStyle name="Normal_HOSIM0201" xfId="3"/>
    <cellStyle name="Normal_Sheet1" xfId="10"/>
    <cellStyle name="Normalno 2 3" xfId="2"/>
    <cellStyle name="Obično" xfId="0" builtinId="0"/>
    <cellStyle name="Valuta" xfId="1" builtinId="4"/>
    <cellStyle name="Zarez" xfId="9" builtinId="3"/>
    <cellStyle name="Zarez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46"/>
  <sheetViews>
    <sheetView showGridLines="0" topLeftCell="A25" workbookViewId="0">
      <selection activeCell="C36" sqref="C36"/>
    </sheetView>
  </sheetViews>
  <sheetFormatPr defaultColWidth="9.140625" defaultRowHeight="15"/>
  <cols>
    <col min="1" max="1" width="7.42578125" style="19" customWidth="1"/>
    <col min="2" max="2" width="16.5703125" style="19" customWidth="1"/>
    <col min="3" max="3" width="69.140625" style="19" bestFit="1" customWidth="1"/>
    <col min="4" max="4" width="20" style="47" customWidth="1"/>
    <col min="5" max="5" width="15.5703125" style="47" customWidth="1"/>
    <col min="6" max="6" width="18.28515625" style="47" customWidth="1"/>
    <col min="7" max="16384" width="9.140625" style="19"/>
  </cols>
  <sheetData>
    <row r="1" spans="1:6">
      <c r="A1" s="17"/>
      <c r="B1" s="34" t="s">
        <v>52</v>
      </c>
      <c r="C1" s="18"/>
      <c r="D1" s="35"/>
      <c r="E1" s="35"/>
      <c r="F1" s="35"/>
    </row>
    <row r="2" spans="1:6" ht="8.25" customHeight="1">
      <c r="A2" s="17"/>
      <c r="B2" s="20"/>
      <c r="C2" s="20"/>
      <c r="D2" s="36"/>
      <c r="E2" s="36"/>
      <c r="F2" s="36"/>
    </row>
    <row r="3" spans="1:6" ht="45">
      <c r="A3" s="17"/>
      <c r="B3" s="16" t="s">
        <v>53</v>
      </c>
      <c r="C3" s="16" t="s">
        <v>0</v>
      </c>
      <c r="D3" s="37" t="s">
        <v>60</v>
      </c>
      <c r="E3" s="51" t="s">
        <v>61</v>
      </c>
      <c r="F3" s="51" t="s">
        <v>62</v>
      </c>
    </row>
    <row r="4" spans="1:6">
      <c r="A4" s="17"/>
      <c r="B4" s="21">
        <v>1</v>
      </c>
      <c r="C4" s="22" t="s">
        <v>1</v>
      </c>
      <c r="D4" s="38">
        <v>8316071.5599999996</v>
      </c>
      <c r="E4" s="209"/>
      <c r="F4" s="52"/>
    </row>
    <row r="5" spans="1:6">
      <c r="A5" s="17"/>
      <c r="B5" s="1">
        <v>2</v>
      </c>
      <c r="C5" s="2" t="s">
        <v>2</v>
      </c>
      <c r="D5" s="39">
        <v>7831794.75</v>
      </c>
      <c r="E5" s="209"/>
      <c r="F5" s="53"/>
    </row>
    <row r="6" spans="1:6">
      <c r="A6" s="17"/>
      <c r="B6" s="21">
        <v>3</v>
      </c>
      <c r="C6" s="2" t="s">
        <v>3</v>
      </c>
      <c r="D6" s="39">
        <v>245324.49</v>
      </c>
      <c r="E6" s="209"/>
      <c r="F6" s="53"/>
    </row>
    <row r="7" spans="1:6">
      <c r="A7" s="17"/>
      <c r="B7" s="21">
        <v>4</v>
      </c>
      <c r="C7" s="2" t="s">
        <v>55</v>
      </c>
      <c r="D7" s="40">
        <v>93105.53</v>
      </c>
      <c r="E7" s="209"/>
      <c r="F7" s="53"/>
    </row>
    <row r="8" spans="1:6">
      <c r="A8" s="17"/>
      <c r="B8" s="210" t="s">
        <v>4</v>
      </c>
      <c r="C8" s="211"/>
      <c r="D8" s="41">
        <f>SUM(D4:D7)</f>
        <v>16486296.329999998</v>
      </c>
      <c r="E8" s="209"/>
      <c r="F8" s="54"/>
    </row>
    <row r="9" spans="1:6" ht="30">
      <c r="A9" s="17"/>
      <c r="B9" s="4" t="s">
        <v>5</v>
      </c>
      <c r="C9" s="3" t="s">
        <v>6</v>
      </c>
      <c r="D9" s="39">
        <f>D8</f>
        <v>16486296.329999998</v>
      </c>
      <c r="E9" s="39" t="s">
        <v>7</v>
      </c>
      <c r="F9" s="39">
        <v>0</v>
      </c>
    </row>
    <row r="10" spans="1:6">
      <c r="A10" s="17"/>
      <c r="B10" s="23" t="s">
        <v>8</v>
      </c>
      <c r="C10" s="24" t="s">
        <v>9</v>
      </c>
      <c r="D10" s="41"/>
      <c r="E10" s="41"/>
      <c r="F10" s="39"/>
    </row>
    <row r="11" spans="1:6">
      <c r="A11" s="17"/>
      <c r="B11" s="21" t="s">
        <v>10</v>
      </c>
      <c r="C11" s="25" t="s">
        <v>11</v>
      </c>
      <c r="D11" s="39">
        <v>2654456.17</v>
      </c>
      <c r="E11" s="39">
        <v>663.61</v>
      </c>
      <c r="F11" s="39">
        <v>0</v>
      </c>
    </row>
    <row r="12" spans="1:6" ht="122.25" customHeight="1">
      <c r="A12" s="17"/>
      <c r="B12" s="21" t="s">
        <v>12</v>
      </c>
      <c r="C12" s="3" t="s">
        <v>13</v>
      </c>
      <c r="D12" s="39">
        <v>530891.23</v>
      </c>
      <c r="E12" s="39" t="s">
        <v>7</v>
      </c>
      <c r="F12" s="39">
        <v>0</v>
      </c>
    </row>
    <row r="13" spans="1:6">
      <c r="A13" s="17"/>
      <c r="B13" s="21" t="s">
        <v>14</v>
      </c>
      <c r="C13" s="25" t="s">
        <v>56</v>
      </c>
      <c r="D13" s="39">
        <v>530891.23</v>
      </c>
      <c r="E13" s="39">
        <v>663.61</v>
      </c>
      <c r="F13" s="39">
        <v>0</v>
      </c>
    </row>
    <row r="14" spans="1:6" ht="30">
      <c r="A14" s="17"/>
      <c r="B14" s="21" t="s">
        <v>15</v>
      </c>
      <c r="C14" s="26" t="s">
        <v>16</v>
      </c>
      <c r="D14" s="39">
        <v>132722.81</v>
      </c>
      <c r="E14" s="39">
        <v>663.61</v>
      </c>
      <c r="F14" s="39">
        <v>0</v>
      </c>
    </row>
    <row r="15" spans="1:6">
      <c r="A15" s="17"/>
      <c r="B15" s="21" t="s">
        <v>17</v>
      </c>
      <c r="C15" s="5" t="s">
        <v>18</v>
      </c>
      <c r="D15" s="39">
        <v>663614.04</v>
      </c>
      <c r="E15" s="39">
        <v>663.61</v>
      </c>
      <c r="F15" s="39">
        <v>0</v>
      </c>
    </row>
    <row r="16" spans="1:6">
      <c r="A16" s="17"/>
      <c r="B16" s="21" t="s">
        <v>19</v>
      </c>
      <c r="C16" s="5" t="s">
        <v>20</v>
      </c>
      <c r="D16" s="39">
        <v>265445.62</v>
      </c>
      <c r="E16" s="39">
        <v>663.61</v>
      </c>
      <c r="F16" s="39">
        <v>0</v>
      </c>
    </row>
    <row r="17" spans="1:6" ht="30">
      <c r="A17" s="17"/>
      <c r="B17" s="21" t="s">
        <v>21</v>
      </c>
      <c r="C17" s="3" t="s">
        <v>22</v>
      </c>
      <c r="D17" s="39">
        <v>265445.62</v>
      </c>
      <c r="E17" s="39">
        <v>663.61</v>
      </c>
      <c r="F17" s="39">
        <v>0</v>
      </c>
    </row>
    <row r="18" spans="1:6">
      <c r="A18" s="17"/>
      <c r="B18" s="21" t="s">
        <v>23</v>
      </c>
      <c r="C18" s="3" t="s">
        <v>24</v>
      </c>
      <c r="D18" s="39">
        <v>265445.62</v>
      </c>
      <c r="E18" s="39">
        <v>663.61</v>
      </c>
      <c r="F18" s="39">
        <v>0</v>
      </c>
    </row>
    <row r="19" spans="1:6" ht="75">
      <c r="A19" s="17"/>
      <c r="B19" s="21" t="s">
        <v>25</v>
      </c>
      <c r="C19" s="3" t="s">
        <v>26</v>
      </c>
      <c r="D19" s="39">
        <v>26544.560000000001</v>
      </c>
      <c r="E19" s="39" t="s">
        <v>7</v>
      </c>
      <c r="F19" s="39">
        <v>0</v>
      </c>
    </row>
    <row r="20" spans="1:6">
      <c r="A20" s="17"/>
      <c r="B20" s="21" t="s">
        <v>27</v>
      </c>
      <c r="C20" s="3" t="s">
        <v>28</v>
      </c>
      <c r="D20" s="39">
        <v>106178.125</v>
      </c>
      <c r="E20" s="39">
        <v>663.61</v>
      </c>
      <c r="F20" s="39">
        <v>0</v>
      </c>
    </row>
    <row r="21" spans="1:6" ht="187.5" customHeight="1">
      <c r="A21" s="17"/>
      <c r="B21" s="21" t="s">
        <v>29</v>
      </c>
      <c r="C21" s="27" t="s">
        <v>57</v>
      </c>
      <c r="D21" s="39">
        <v>132722.81</v>
      </c>
      <c r="E21" s="39" t="s">
        <v>7</v>
      </c>
      <c r="F21" s="39">
        <v>0</v>
      </c>
    </row>
    <row r="22" spans="1:6" ht="36" customHeight="1">
      <c r="A22" s="17"/>
      <c r="B22" s="21" t="s">
        <v>30</v>
      </c>
      <c r="C22" s="28" t="s">
        <v>31</v>
      </c>
      <c r="D22" s="39">
        <f>D8</f>
        <v>16486296.329999998</v>
      </c>
      <c r="E22" s="61" t="s">
        <v>63</v>
      </c>
      <c r="F22" s="39">
        <v>0</v>
      </c>
    </row>
    <row r="23" spans="1:6" ht="84" customHeight="1">
      <c r="A23" s="17"/>
      <c r="B23" s="21" t="s">
        <v>32</v>
      </c>
      <c r="C23" s="3" t="s">
        <v>33</v>
      </c>
      <c r="D23" s="39">
        <v>398168.43</v>
      </c>
      <c r="E23" s="39">
        <v>663.61</v>
      </c>
      <c r="F23" s="39">
        <v>0</v>
      </c>
    </row>
    <row r="24" spans="1:6" ht="90">
      <c r="A24" s="17"/>
      <c r="B24" s="21" t="s">
        <v>34</v>
      </c>
      <c r="C24" s="27" t="s">
        <v>35</v>
      </c>
      <c r="D24" s="39">
        <v>265445.62</v>
      </c>
      <c r="E24" s="39" t="s">
        <v>7</v>
      </c>
      <c r="F24" s="39">
        <v>0</v>
      </c>
    </row>
    <row r="25" spans="1:6">
      <c r="A25" s="17"/>
      <c r="B25" s="4" t="s">
        <v>36</v>
      </c>
      <c r="C25" s="25" t="s">
        <v>37</v>
      </c>
      <c r="D25" s="39">
        <v>132722.81</v>
      </c>
      <c r="E25" s="39" t="s">
        <v>7</v>
      </c>
      <c r="F25" s="39">
        <v>0</v>
      </c>
    </row>
    <row r="26" spans="1:6" ht="30">
      <c r="A26" s="17"/>
      <c r="B26" s="15" t="s">
        <v>38</v>
      </c>
      <c r="C26" s="14" t="s">
        <v>54</v>
      </c>
      <c r="D26" s="42"/>
      <c r="E26" s="62"/>
      <c r="F26" s="55">
        <v>0</v>
      </c>
    </row>
    <row r="27" spans="1:6">
      <c r="A27" s="17"/>
      <c r="B27" s="6" t="s">
        <v>39</v>
      </c>
      <c r="C27" s="5" t="s">
        <v>40</v>
      </c>
      <c r="D27" s="39">
        <v>530891.23</v>
      </c>
      <c r="E27" s="39" t="s">
        <v>7</v>
      </c>
      <c r="F27" s="39">
        <v>0</v>
      </c>
    </row>
    <row r="28" spans="1:6">
      <c r="A28" s="17"/>
      <c r="B28" s="6" t="s">
        <v>41</v>
      </c>
      <c r="C28" s="5" t="s">
        <v>42</v>
      </c>
      <c r="D28" s="39">
        <v>199084.21</v>
      </c>
      <c r="E28" s="39">
        <v>663.61</v>
      </c>
      <c r="F28" s="39">
        <v>0</v>
      </c>
    </row>
    <row r="29" spans="1:6">
      <c r="A29" s="17"/>
      <c r="B29" s="6" t="s">
        <v>43</v>
      </c>
      <c r="C29" s="5" t="s">
        <v>44</v>
      </c>
      <c r="D29" s="39">
        <v>199084.21</v>
      </c>
      <c r="E29" s="39">
        <v>663.61</v>
      </c>
      <c r="F29" s="39">
        <v>0</v>
      </c>
    </row>
    <row r="30" spans="1:6" ht="45.75" customHeight="1">
      <c r="A30" s="17"/>
      <c r="B30" s="6" t="s">
        <v>45</v>
      </c>
      <c r="C30" s="3" t="s">
        <v>46</v>
      </c>
      <c r="D30" s="39">
        <v>132722.81</v>
      </c>
      <c r="E30" s="39">
        <v>663.61</v>
      </c>
      <c r="F30" s="39">
        <v>0</v>
      </c>
    </row>
    <row r="31" spans="1:6" ht="24" customHeight="1">
      <c r="A31" s="17"/>
      <c r="B31" s="212" t="s">
        <v>64</v>
      </c>
      <c r="C31" s="213"/>
      <c r="D31" s="213"/>
      <c r="E31" s="214"/>
      <c r="F31" s="56">
        <f>SUM(F9:F30)</f>
        <v>0</v>
      </c>
    </row>
    <row r="32" spans="1:6">
      <c r="A32" s="13"/>
      <c r="B32" s="7"/>
      <c r="C32" s="7"/>
      <c r="D32" s="43"/>
      <c r="E32" s="57"/>
      <c r="F32" s="57"/>
    </row>
    <row r="33" spans="1:6">
      <c r="A33" s="17"/>
      <c r="B33" s="29" t="s">
        <v>47</v>
      </c>
      <c r="C33" s="30"/>
      <c r="D33" s="44"/>
      <c r="E33" s="44"/>
      <c r="F33" s="58"/>
    </row>
    <row r="34" spans="1:6">
      <c r="A34" s="17"/>
      <c r="B34" s="29" t="s">
        <v>58</v>
      </c>
      <c r="C34" s="30"/>
      <c r="D34" s="44"/>
      <c r="E34" s="44"/>
      <c r="F34" s="58"/>
    </row>
    <row r="35" spans="1:6" ht="30.75" customHeight="1">
      <c r="A35" s="31"/>
      <c r="B35" s="215" t="s">
        <v>48</v>
      </c>
      <c r="C35" s="215"/>
      <c r="D35" s="215"/>
      <c r="E35" s="215"/>
      <c r="F35" s="215"/>
    </row>
    <row r="36" spans="1:6">
      <c r="A36" s="31"/>
      <c r="B36" s="32" t="s">
        <v>59</v>
      </c>
      <c r="C36" s="31"/>
      <c r="D36" s="45"/>
      <c r="E36" s="45"/>
      <c r="F36" s="59"/>
    </row>
    <row r="37" spans="1:6">
      <c r="A37" s="17"/>
      <c r="B37" s="8"/>
      <c r="C37" s="9"/>
      <c r="D37" s="46"/>
      <c r="E37" s="60"/>
      <c r="F37" s="60"/>
    </row>
    <row r="38" spans="1:6">
      <c r="A38" s="17"/>
      <c r="B38" s="19" t="s">
        <v>49</v>
      </c>
    </row>
    <row r="39" spans="1:6" ht="30" customHeight="1">
      <c r="A39" s="17"/>
      <c r="B39" s="33"/>
      <c r="C39" s="33"/>
    </row>
    <row r="40" spans="1:6">
      <c r="A40" s="17"/>
      <c r="E40" s="47" t="s">
        <v>50</v>
      </c>
    </row>
    <row r="41" spans="1:6">
      <c r="A41" s="17"/>
      <c r="B41" s="19" t="s">
        <v>51</v>
      </c>
    </row>
    <row r="42" spans="1:6" ht="38.25" customHeight="1">
      <c r="A42" s="17"/>
      <c r="B42" s="33"/>
      <c r="C42" s="33"/>
      <c r="D42" s="48"/>
    </row>
    <row r="43" spans="1:6">
      <c r="A43" s="17"/>
      <c r="B43" s="8"/>
      <c r="C43" s="10"/>
      <c r="D43" s="49"/>
      <c r="E43" s="50"/>
      <c r="F43" s="50"/>
    </row>
    <row r="44" spans="1:6">
      <c r="A44" s="8"/>
      <c r="B44" s="12"/>
      <c r="C44" s="11"/>
      <c r="D44" s="50"/>
      <c r="E44" s="50"/>
    </row>
    <row r="45" spans="1:6">
      <c r="A45" s="8"/>
      <c r="B45" s="9"/>
      <c r="C45" s="11"/>
      <c r="D45" s="50"/>
      <c r="E45" s="50"/>
    </row>
    <row r="46" spans="1:6">
      <c r="A46" s="8"/>
      <c r="B46" s="9"/>
      <c r="C46" s="11"/>
      <c r="D46" s="50"/>
      <c r="E46" s="50"/>
    </row>
  </sheetData>
  <mergeCells count="4">
    <mergeCell ref="E4:E8"/>
    <mergeCell ref="B8:C8"/>
    <mergeCell ref="B31:E31"/>
    <mergeCell ref="B35:F35"/>
  </mergeCells>
  <pageMargins left="0.70866141732283472" right="0.70866141732283472" top="0.74803149606299213" bottom="0.74803149606299213" header="0.31496062992125984" footer="0.31496062992125984"/>
  <pageSetup paperSize="9" scale="8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M86"/>
  <sheetViews>
    <sheetView zoomScale="120" zoomScaleNormal="120" workbookViewId="0">
      <selection activeCell="L81" sqref="L81"/>
    </sheetView>
  </sheetViews>
  <sheetFormatPr defaultRowHeight="15"/>
  <cols>
    <col min="1" max="1" width="2.42578125" customWidth="1"/>
    <col min="2" max="2" width="6.85546875" customWidth="1"/>
    <col min="3" max="3" width="51.28515625" customWidth="1"/>
    <col min="4" max="4" width="21.7109375" style="64" customWidth="1"/>
    <col min="5" max="5" width="24.7109375" customWidth="1"/>
    <col min="7" max="7" width="10.85546875" customWidth="1"/>
    <col min="9" max="9" width="24" style="63" hidden="1" customWidth="1"/>
    <col min="10" max="10" width="16.85546875" bestFit="1" customWidth="1"/>
    <col min="13" max="13" width="13.7109375" bestFit="1" customWidth="1"/>
  </cols>
  <sheetData>
    <row r="1" spans="1:10">
      <c r="A1" s="216"/>
      <c r="B1" s="219" t="s">
        <v>151</v>
      </c>
      <c r="C1" s="220"/>
      <c r="D1" s="221"/>
      <c r="E1" s="138"/>
      <c r="F1" s="138"/>
      <c r="G1" s="136"/>
      <c r="H1" s="19"/>
    </row>
    <row r="2" spans="1:10" ht="15.75" thickBot="1">
      <c r="A2" s="216"/>
      <c r="B2" s="137"/>
      <c r="C2" s="137"/>
      <c r="D2" s="36"/>
      <c r="E2" s="137"/>
      <c r="F2" s="136"/>
      <c r="G2" s="136"/>
      <c r="H2" s="19"/>
    </row>
    <row r="3" spans="1:10" ht="30.75" thickBot="1">
      <c r="A3" s="216"/>
      <c r="B3" s="135" t="s">
        <v>83</v>
      </c>
      <c r="C3" s="134" t="s">
        <v>150</v>
      </c>
      <c r="D3" s="133" t="s">
        <v>149</v>
      </c>
      <c r="E3" s="17"/>
      <c r="F3" s="17"/>
      <c r="G3" s="17"/>
      <c r="H3" s="19"/>
    </row>
    <row r="4" spans="1:10">
      <c r="A4" s="216"/>
      <c r="B4" s="132"/>
      <c r="C4" s="132"/>
      <c r="D4" s="131"/>
      <c r="E4" s="18"/>
      <c r="F4" s="18"/>
      <c r="G4" s="18"/>
      <c r="H4" s="19"/>
    </row>
    <row r="5" spans="1:10">
      <c r="A5" s="216"/>
      <c r="B5" s="15" t="s">
        <v>5</v>
      </c>
      <c r="C5" s="130" t="s">
        <v>148</v>
      </c>
      <c r="D5" s="101">
        <v>0</v>
      </c>
      <c r="E5" s="89"/>
      <c r="F5" s="89"/>
      <c r="G5" s="89"/>
      <c r="H5" s="19"/>
    </row>
    <row r="6" spans="1:10">
      <c r="A6" s="216"/>
      <c r="B6" s="21">
        <v>1</v>
      </c>
      <c r="C6" s="122" t="s">
        <v>147</v>
      </c>
      <c r="D6" s="38">
        <v>8316071.5599999996</v>
      </c>
      <c r="E6" s="17"/>
      <c r="F6" s="17"/>
      <c r="G6" s="17"/>
      <c r="H6" s="19"/>
    </row>
    <row r="7" spans="1:10">
      <c r="A7" s="216"/>
      <c r="B7" s="21">
        <v>2</v>
      </c>
      <c r="C7" s="117" t="s">
        <v>146</v>
      </c>
      <c r="D7" s="38">
        <v>0</v>
      </c>
      <c r="E7" s="17"/>
      <c r="F7" s="78"/>
      <c r="G7" s="17"/>
      <c r="H7" s="19"/>
    </row>
    <row r="8" spans="1:10">
      <c r="A8" s="216"/>
      <c r="B8" s="21">
        <v>3</v>
      </c>
      <c r="C8" s="117" t="s">
        <v>145</v>
      </c>
      <c r="D8" s="38">
        <v>299177.86</v>
      </c>
      <c r="E8" s="17"/>
      <c r="F8" s="78"/>
      <c r="G8" s="17"/>
      <c r="H8" s="19"/>
    </row>
    <row r="9" spans="1:10">
      <c r="A9" s="216"/>
      <c r="B9" s="21">
        <v>4</v>
      </c>
      <c r="C9" s="117" t="s">
        <v>144</v>
      </c>
      <c r="D9" s="38">
        <v>0</v>
      </c>
      <c r="E9" s="17"/>
      <c r="F9" s="78"/>
      <c r="G9" s="17"/>
      <c r="H9" s="19"/>
    </row>
    <row r="10" spans="1:10">
      <c r="A10" s="216"/>
      <c r="B10" s="21">
        <v>5</v>
      </c>
      <c r="C10" s="117" t="s">
        <v>143</v>
      </c>
      <c r="D10" s="38">
        <v>0</v>
      </c>
      <c r="E10" s="17"/>
      <c r="F10" s="78"/>
      <c r="G10" s="17"/>
      <c r="H10" s="19"/>
    </row>
    <row r="11" spans="1:10">
      <c r="A11" s="216"/>
      <c r="B11" s="21">
        <v>6</v>
      </c>
      <c r="C11" s="117" t="s">
        <v>142</v>
      </c>
      <c r="D11" s="38">
        <v>0</v>
      </c>
      <c r="E11" s="17"/>
      <c r="F11" s="78"/>
      <c r="G11" s="17"/>
      <c r="H11" s="19"/>
    </row>
    <row r="12" spans="1:10">
      <c r="A12" s="216"/>
      <c r="B12" s="21">
        <v>7</v>
      </c>
      <c r="C12" s="117" t="s">
        <v>141</v>
      </c>
      <c r="D12" s="38">
        <v>0</v>
      </c>
      <c r="E12" s="17"/>
      <c r="F12" s="78"/>
      <c r="G12" s="17"/>
      <c r="H12" s="19"/>
    </row>
    <row r="13" spans="1:10">
      <c r="A13" s="216"/>
      <c r="B13" s="129">
        <v>8</v>
      </c>
      <c r="C13" s="128" t="s">
        <v>140</v>
      </c>
      <c r="D13" s="127">
        <v>0</v>
      </c>
      <c r="E13" s="17"/>
      <c r="F13" s="78"/>
      <c r="G13" s="17"/>
      <c r="H13" s="19"/>
      <c r="J13" s="107"/>
    </row>
    <row r="14" spans="1:10">
      <c r="A14" s="216"/>
      <c r="B14" s="126">
        <v>9</v>
      </c>
      <c r="C14" s="71" t="s">
        <v>139</v>
      </c>
      <c r="D14" s="127">
        <v>0</v>
      </c>
      <c r="E14" s="17"/>
      <c r="F14" s="78"/>
      <c r="G14" s="17"/>
      <c r="H14" s="19"/>
    </row>
    <row r="15" spans="1:10">
      <c r="A15" s="216"/>
      <c r="B15" s="126">
        <v>10</v>
      </c>
      <c r="C15" s="71" t="s">
        <v>138</v>
      </c>
      <c r="D15" s="38">
        <v>0</v>
      </c>
      <c r="E15" s="17"/>
      <c r="F15" s="78"/>
      <c r="G15" s="17"/>
      <c r="H15" s="19"/>
    </row>
    <row r="16" spans="1:10">
      <c r="A16" s="216"/>
      <c r="B16" s="125"/>
      <c r="C16" s="125"/>
      <c r="D16" s="124"/>
      <c r="E16" s="17"/>
      <c r="F16" s="78"/>
      <c r="G16" s="17"/>
      <c r="H16" s="19"/>
    </row>
    <row r="17" spans="1:10">
      <c r="A17" s="216"/>
      <c r="B17" s="15" t="s">
        <v>8</v>
      </c>
      <c r="C17" s="80" t="s">
        <v>137</v>
      </c>
      <c r="D17" s="101">
        <v>7831794.75</v>
      </c>
      <c r="E17" s="17"/>
      <c r="F17" s="78"/>
      <c r="G17" s="17"/>
      <c r="H17" s="19"/>
    </row>
    <row r="18" spans="1:10">
      <c r="A18" s="216"/>
      <c r="B18" s="21">
        <v>1</v>
      </c>
      <c r="C18" s="122" t="s">
        <v>136</v>
      </c>
      <c r="D18" s="113">
        <v>0</v>
      </c>
      <c r="E18" s="123"/>
      <c r="F18" s="116"/>
      <c r="G18" s="17"/>
      <c r="H18" s="19"/>
    </row>
    <row r="19" spans="1:10">
      <c r="A19" s="216"/>
      <c r="B19" s="21">
        <v>2</v>
      </c>
      <c r="C19" s="122" t="s">
        <v>135</v>
      </c>
      <c r="D19" s="113">
        <v>0</v>
      </c>
      <c r="E19" s="17"/>
      <c r="F19" s="116"/>
      <c r="G19" s="17"/>
      <c r="H19" s="19"/>
    </row>
    <row r="20" spans="1:10">
      <c r="A20" s="216"/>
      <c r="B20" s="21" t="s">
        <v>12</v>
      </c>
      <c r="C20" s="122" t="s">
        <v>134</v>
      </c>
      <c r="D20" s="113">
        <v>0</v>
      </c>
      <c r="E20" s="17"/>
      <c r="F20" s="116"/>
      <c r="G20" s="17"/>
      <c r="H20" s="19"/>
    </row>
    <row r="21" spans="1:10">
      <c r="A21" s="216"/>
      <c r="B21" s="21" t="s">
        <v>14</v>
      </c>
      <c r="C21" s="122" t="s">
        <v>133</v>
      </c>
      <c r="D21" s="113">
        <v>0</v>
      </c>
      <c r="E21" s="17"/>
      <c r="F21" s="116"/>
      <c r="G21" s="17"/>
      <c r="H21" s="19"/>
    </row>
    <row r="22" spans="1:10">
      <c r="A22" s="216"/>
      <c r="B22" s="21" t="s">
        <v>15</v>
      </c>
      <c r="C22" s="122" t="s">
        <v>132</v>
      </c>
      <c r="D22" s="113">
        <v>0</v>
      </c>
      <c r="E22" s="17"/>
      <c r="F22" s="116"/>
      <c r="G22" s="17"/>
      <c r="H22" s="19"/>
    </row>
    <row r="23" spans="1:10">
      <c r="A23" s="216"/>
      <c r="B23" s="21">
        <v>3</v>
      </c>
      <c r="C23" s="117" t="s">
        <v>131</v>
      </c>
      <c r="D23" s="113"/>
      <c r="E23" s="17"/>
      <c r="F23" s="116"/>
      <c r="G23" s="17"/>
      <c r="H23" s="19"/>
    </row>
    <row r="24" spans="1:10" ht="45">
      <c r="A24" s="216"/>
      <c r="B24" s="21">
        <v>4</v>
      </c>
      <c r="C24" s="121" t="s">
        <v>130</v>
      </c>
      <c r="D24" s="113">
        <v>171006.78</v>
      </c>
      <c r="E24" s="17"/>
      <c r="F24" s="78"/>
      <c r="G24" s="17"/>
      <c r="H24" s="19"/>
      <c r="J24" s="75"/>
    </row>
    <row r="25" spans="1:10">
      <c r="A25" s="216"/>
      <c r="B25" s="21">
        <v>5</v>
      </c>
      <c r="C25" s="117" t="s">
        <v>129</v>
      </c>
      <c r="D25" s="113">
        <v>7017089</v>
      </c>
      <c r="E25" s="17"/>
      <c r="F25" s="78"/>
      <c r="G25" s="17"/>
      <c r="H25" s="19"/>
      <c r="J25" s="75"/>
    </row>
    <row r="26" spans="1:10">
      <c r="A26" s="216"/>
      <c r="B26" s="21">
        <v>6</v>
      </c>
      <c r="C26" s="117" t="s">
        <v>128</v>
      </c>
      <c r="D26" s="113">
        <v>0</v>
      </c>
      <c r="E26" s="17"/>
      <c r="F26" s="120"/>
      <c r="G26" s="17"/>
      <c r="H26" s="19"/>
      <c r="J26" s="107"/>
    </row>
    <row r="27" spans="1:10">
      <c r="A27" s="216"/>
      <c r="B27" s="21">
        <v>7</v>
      </c>
      <c r="C27" s="117" t="s">
        <v>127</v>
      </c>
      <c r="D27" s="113">
        <v>0</v>
      </c>
      <c r="E27" s="17"/>
      <c r="F27" s="120"/>
      <c r="G27" s="17"/>
      <c r="H27" s="19"/>
      <c r="J27" s="107"/>
    </row>
    <row r="28" spans="1:10">
      <c r="A28" s="216"/>
      <c r="B28" s="21">
        <v>8</v>
      </c>
      <c r="C28" s="117" t="s">
        <v>126</v>
      </c>
      <c r="D28" s="113">
        <v>0</v>
      </c>
      <c r="E28" s="17"/>
      <c r="F28" s="119"/>
      <c r="G28" s="17"/>
      <c r="H28" s="19"/>
    </row>
    <row r="29" spans="1:10">
      <c r="A29" s="216"/>
      <c r="B29" s="21">
        <v>9</v>
      </c>
      <c r="C29" s="117" t="s">
        <v>125</v>
      </c>
      <c r="D29" s="113">
        <v>0</v>
      </c>
      <c r="E29" s="17"/>
      <c r="F29" s="118"/>
      <c r="G29" s="17"/>
      <c r="H29" s="19"/>
    </row>
    <row r="30" spans="1:10">
      <c r="A30" s="216"/>
      <c r="B30" s="21">
        <v>10</v>
      </c>
      <c r="C30" s="117" t="s">
        <v>124</v>
      </c>
      <c r="D30" s="113">
        <v>0</v>
      </c>
      <c r="E30" s="17"/>
      <c r="F30" s="116"/>
      <c r="G30" s="17"/>
      <c r="H30" s="19"/>
    </row>
    <row r="31" spans="1:10">
      <c r="A31" s="216"/>
      <c r="B31" s="21">
        <v>11</v>
      </c>
      <c r="C31" s="115" t="s">
        <v>123</v>
      </c>
      <c r="D31" s="114">
        <v>0</v>
      </c>
      <c r="E31" s="17"/>
      <c r="F31" s="78"/>
      <c r="G31" s="17"/>
      <c r="H31" s="19"/>
    </row>
    <row r="32" spans="1:10">
      <c r="A32" s="216"/>
      <c r="B32" s="21">
        <v>12</v>
      </c>
      <c r="C32" s="71" t="s">
        <v>122</v>
      </c>
      <c r="D32" s="113">
        <v>0</v>
      </c>
      <c r="E32" s="17"/>
      <c r="F32" s="78"/>
      <c r="G32" s="17"/>
      <c r="H32" s="19"/>
    </row>
    <row r="33" spans="1:13">
      <c r="A33" s="216"/>
      <c r="B33" s="21">
        <v>13</v>
      </c>
      <c r="C33" s="71" t="s">
        <v>121</v>
      </c>
      <c r="D33" s="112">
        <v>643698.97</v>
      </c>
      <c r="E33" s="17"/>
      <c r="F33" s="78"/>
      <c r="G33" s="17"/>
      <c r="H33" s="19"/>
    </row>
    <row r="34" spans="1:13">
      <c r="A34" s="216"/>
      <c r="B34" s="111"/>
      <c r="C34" s="111"/>
      <c r="D34" s="110"/>
      <c r="E34" s="17"/>
      <c r="F34" s="78"/>
      <c r="G34" s="17"/>
      <c r="H34" s="19"/>
    </row>
    <row r="35" spans="1:13">
      <c r="A35" s="216"/>
      <c r="B35" s="109" t="s">
        <v>120</v>
      </c>
      <c r="C35" s="108" t="s">
        <v>119</v>
      </c>
      <c r="D35" s="101">
        <v>245324.49</v>
      </c>
      <c r="E35" s="89"/>
      <c r="F35" s="78"/>
      <c r="G35" s="89"/>
      <c r="H35" s="19"/>
      <c r="I35" s="63">
        <v>2174391.4</v>
      </c>
      <c r="J35" s="107"/>
    </row>
    <row r="36" spans="1:13">
      <c r="A36" s="216"/>
      <c r="B36" s="103">
        <v>1</v>
      </c>
      <c r="C36" s="106" t="s">
        <v>118</v>
      </c>
      <c r="D36" s="90">
        <v>19852</v>
      </c>
      <c r="E36" s="17"/>
      <c r="F36" s="78"/>
      <c r="G36" s="17"/>
      <c r="H36" s="19"/>
      <c r="J36" s="75"/>
    </row>
    <row r="37" spans="1:13">
      <c r="A37" s="216"/>
      <c r="B37" s="105">
        <v>2</v>
      </c>
      <c r="C37" s="104" t="s">
        <v>117</v>
      </c>
      <c r="D37" s="95">
        <f>68333.33/7.5345</f>
        <v>9069.3914659234179</v>
      </c>
      <c r="E37" s="17"/>
      <c r="F37" s="78"/>
      <c r="G37" s="17"/>
      <c r="H37" s="19"/>
    </row>
    <row r="38" spans="1:13">
      <c r="A38" s="216"/>
      <c r="B38" s="103">
        <v>3</v>
      </c>
      <c r="C38" s="102" t="s">
        <v>116</v>
      </c>
      <c r="D38" s="90">
        <f>514086.76/7.5345</f>
        <v>68231.038555975843</v>
      </c>
      <c r="E38" s="17"/>
      <c r="F38" s="78"/>
      <c r="G38" s="17"/>
      <c r="H38" s="19"/>
    </row>
    <row r="39" spans="1:13">
      <c r="A39" s="216"/>
      <c r="B39" s="103">
        <v>4</v>
      </c>
      <c r="C39" s="102" t="s">
        <v>115</v>
      </c>
      <c r="D39" s="90">
        <f>11249.06/7.5345</f>
        <v>1493.0068352246333</v>
      </c>
      <c r="E39" s="17"/>
      <c r="F39" s="78"/>
      <c r="G39" s="17"/>
      <c r="H39" s="19"/>
    </row>
    <row r="40" spans="1:13">
      <c r="A40" s="216"/>
      <c r="B40" s="103">
        <v>5</v>
      </c>
      <c r="C40" s="102" t="s">
        <v>114</v>
      </c>
      <c r="D40" s="90">
        <v>17700.060000000001</v>
      </c>
      <c r="E40" s="17"/>
      <c r="F40" s="78"/>
      <c r="G40" s="17"/>
      <c r="H40" s="19"/>
      <c r="M40" s="75"/>
    </row>
    <row r="41" spans="1:13">
      <c r="A41" s="216"/>
      <c r="B41" s="103">
        <v>6</v>
      </c>
      <c r="C41" s="102" t="s">
        <v>113</v>
      </c>
      <c r="D41" s="90">
        <f>6443.75/7.5345</f>
        <v>855.23259672174663</v>
      </c>
      <c r="E41" s="17"/>
      <c r="F41" s="78"/>
      <c r="G41" s="17"/>
      <c r="H41" s="19"/>
    </row>
    <row r="42" spans="1:13">
      <c r="A42" s="216"/>
      <c r="B42" s="103">
        <v>7</v>
      </c>
      <c r="C42" s="102" t="s">
        <v>112</v>
      </c>
      <c r="D42" s="90">
        <v>128123.76</v>
      </c>
      <c r="E42" s="17"/>
      <c r="F42" s="78"/>
      <c r="G42" s="17"/>
      <c r="H42" s="19"/>
    </row>
    <row r="43" spans="1:13">
      <c r="A43" s="216"/>
      <c r="B43" s="217"/>
      <c r="C43" s="217"/>
      <c r="D43" s="217"/>
      <c r="E43" s="217"/>
      <c r="F43" s="217"/>
      <c r="G43" s="78"/>
      <c r="H43" s="19"/>
    </row>
    <row r="44" spans="1:13">
      <c r="A44" s="216"/>
      <c r="B44" s="15" t="s">
        <v>38</v>
      </c>
      <c r="C44" s="80" t="s">
        <v>111</v>
      </c>
      <c r="D44" s="101">
        <v>93105.53</v>
      </c>
      <c r="E44" s="17"/>
      <c r="F44" s="89"/>
      <c r="G44" s="78"/>
      <c r="H44" s="19"/>
    </row>
    <row r="45" spans="1:13">
      <c r="A45" s="216"/>
      <c r="B45" s="21">
        <v>1</v>
      </c>
      <c r="C45" s="99" t="s">
        <v>110</v>
      </c>
      <c r="D45" s="90">
        <v>0</v>
      </c>
      <c r="E45" s="89"/>
      <c r="F45" s="17"/>
      <c r="G45" s="78"/>
      <c r="H45" s="19"/>
    </row>
    <row r="46" spans="1:13">
      <c r="A46" s="216"/>
      <c r="B46" s="21">
        <v>2</v>
      </c>
      <c r="C46" s="99" t="s">
        <v>109</v>
      </c>
      <c r="D46" s="90">
        <v>0</v>
      </c>
      <c r="E46" s="91"/>
      <c r="F46" s="17"/>
      <c r="G46" s="78"/>
      <c r="H46" s="19"/>
    </row>
    <row r="47" spans="1:13">
      <c r="A47" s="216"/>
      <c r="B47" s="21">
        <v>3</v>
      </c>
      <c r="C47" s="99" t="s">
        <v>108</v>
      </c>
      <c r="D47" s="100">
        <v>93105.53</v>
      </c>
      <c r="E47" s="91"/>
      <c r="F47" s="17"/>
      <c r="G47" s="78"/>
      <c r="H47" s="19"/>
    </row>
    <row r="48" spans="1:13">
      <c r="A48" s="216"/>
      <c r="B48" s="21">
        <v>4</v>
      </c>
      <c r="C48" s="99" t="s">
        <v>107</v>
      </c>
      <c r="D48" s="90">
        <v>0</v>
      </c>
      <c r="E48" s="91"/>
      <c r="F48" s="17"/>
      <c r="G48" s="78"/>
      <c r="H48" s="19"/>
    </row>
    <row r="49" spans="1:8" customFormat="1">
      <c r="A49" s="216"/>
      <c r="B49" s="21">
        <v>5</v>
      </c>
      <c r="C49" s="99" t="s">
        <v>106</v>
      </c>
      <c r="D49" s="90">
        <v>0</v>
      </c>
      <c r="E49" s="89"/>
      <c r="F49" s="17"/>
      <c r="G49" s="78"/>
      <c r="H49" s="19"/>
    </row>
    <row r="50" spans="1:8" customFormat="1" ht="15.75" thickBot="1">
      <c r="A50" s="216"/>
      <c r="B50" s="88">
        <v>6</v>
      </c>
      <c r="C50" s="98" t="s">
        <v>105</v>
      </c>
      <c r="D50" s="86">
        <v>0</v>
      </c>
      <c r="E50" s="17"/>
      <c r="F50" s="17"/>
      <c r="G50" s="78"/>
      <c r="H50" s="19"/>
    </row>
    <row r="51" spans="1:8" customFormat="1" ht="15.75" thickTop="1">
      <c r="A51" s="216"/>
      <c r="B51" s="85">
        <v>7</v>
      </c>
      <c r="C51" s="84" t="s">
        <v>104</v>
      </c>
      <c r="D51" s="97">
        <v>0</v>
      </c>
      <c r="E51" s="17"/>
      <c r="F51" s="17"/>
      <c r="G51" s="78"/>
      <c r="H51" s="19"/>
    </row>
    <row r="52" spans="1:8" customFormat="1">
      <c r="A52" s="216"/>
      <c r="B52" s="96">
        <v>8</v>
      </c>
      <c r="C52" s="71" t="s">
        <v>103</v>
      </c>
      <c r="D52" s="95">
        <v>0</v>
      </c>
      <c r="E52" s="17"/>
      <c r="F52" s="17"/>
      <c r="G52" s="78"/>
      <c r="H52" s="19"/>
    </row>
    <row r="53" spans="1:8" customFormat="1">
      <c r="A53" s="216"/>
      <c r="B53" s="21">
        <v>9</v>
      </c>
      <c r="C53" s="71" t="s">
        <v>102</v>
      </c>
      <c r="D53" s="95">
        <v>0</v>
      </c>
      <c r="E53" s="17"/>
      <c r="F53" s="17"/>
      <c r="G53" s="78"/>
      <c r="H53" s="19"/>
    </row>
    <row r="54" spans="1:8" customFormat="1">
      <c r="A54" s="216"/>
      <c r="B54" s="96">
        <v>10</v>
      </c>
      <c r="C54" s="71" t="s">
        <v>101</v>
      </c>
      <c r="D54" s="95">
        <v>0</v>
      </c>
      <c r="E54" s="17"/>
      <c r="F54" s="17"/>
      <c r="G54" s="78"/>
      <c r="H54" s="19"/>
    </row>
    <row r="55" spans="1:8" customFormat="1">
      <c r="A55" s="216"/>
      <c r="B55" s="21">
        <v>11</v>
      </c>
      <c r="C55" s="71" t="s">
        <v>100</v>
      </c>
      <c r="D55" s="90">
        <v>0</v>
      </c>
      <c r="E55" s="17"/>
      <c r="F55" s="17"/>
      <c r="G55" s="78"/>
      <c r="H55" s="19"/>
    </row>
    <row r="56" spans="1:8" customFormat="1">
      <c r="A56" s="216"/>
      <c r="B56" s="218"/>
      <c r="C56" s="218"/>
      <c r="D56" s="218"/>
      <c r="E56" s="20"/>
      <c r="F56" s="17"/>
      <c r="G56" s="78"/>
      <c r="H56" s="19"/>
    </row>
    <row r="57" spans="1:8" customFormat="1">
      <c r="A57" s="216"/>
      <c r="B57" s="94" t="s">
        <v>99</v>
      </c>
      <c r="C57" s="93" t="s">
        <v>98</v>
      </c>
      <c r="D57" s="92">
        <f>SUM(D58:D61)</f>
        <v>2500</v>
      </c>
      <c r="E57" s="17"/>
      <c r="F57" s="89"/>
      <c r="G57" s="91"/>
      <c r="H57" s="19"/>
    </row>
    <row r="58" spans="1:8" customFormat="1">
      <c r="A58" s="216"/>
      <c r="B58" s="21">
        <v>1</v>
      </c>
      <c r="C58" s="71" t="s">
        <v>97</v>
      </c>
      <c r="D58" s="90">
        <v>0</v>
      </c>
      <c r="E58" s="89"/>
      <c r="F58" s="17"/>
      <c r="G58" s="78"/>
      <c r="H58" s="19"/>
    </row>
    <row r="59" spans="1:8" customFormat="1">
      <c r="A59" s="216"/>
      <c r="B59" s="21">
        <v>2</v>
      </c>
      <c r="C59" s="71" t="s">
        <v>96</v>
      </c>
      <c r="D59" s="66">
        <v>2500</v>
      </c>
      <c r="E59" s="89"/>
      <c r="F59" s="17"/>
      <c r="G59" s="78"/>
      <c r="H59" s="19"/>
    </row>
    <row r="60" spans="1:8" customFormat="1">
      <c r="A60" s="216"/>
      <c r="B60" s="21">
        <v>3</v>
      </c>
      <c r="C60" s="71" t="s">
        <v>95</v>
      </c>
      <c r="D60" s="90">
        <v>0</v>
      </c>
      <c r="E60" s="89"/>
      <c r="F60" s="17"/>
      <c r="G60" s="78"/>
      <c r="H60" s="19"/>
    </row>
    <row r="61" spans="1:8" customFormat="1" ht="15.75" thickBot="1">
      <c r="A61" s="216"/>
      <c r="B61" s="88">
        <v>4</v>
      </c>
      <c r="C61" s="87" t="s">
        <v>94</v>
      </c>
      <c r="D61" s="86">
        <v>0</v>
      </c>
      <c r="E61" s="17"/>
      <c r="F61" s="17"/>
      <c r="G61" s="78"/>
      <c r="H61" s="19"/>
    </row>
    <row r="62" spans="1:8" customFormat="1" ht="15.75" thickTop="1">
      <c r="A62" s="216"/>
      <c r="B62" s="85">
        <v>5</v>
      </c>
      <c r="C62" s="84" t="s">
        <v>93</v>
      </c>
      <c r="D62" s="83">
        <v>0</v>
      </c>
      <c r="E62" s="17"/>
      <c r="F62" s="17"/>
      <c r="G62" s="78"/>
      <c r="H62" s="19"/>
    </row>
    <row r="63" spans="1:8" customFormat="1">
      <c r="A63" s="216"/>
      <c r="B63" s="21">
        <v>6</v>
      </c>
      <c r="C63" s="71" t="s">
        <v>92</v>
      </c>
      <c r="D63" s="82">
        <v>1</v>
      </c>
      <c r="E63" s="17"/>
      <c r="F63" s="17"/>
      <c r="G63" s="78"/>
      <c r="H63" s="19"/>
    </row>
    <row r="64" spans="1:8" customFormat="1">
      <c r="A64" s="216"/>
      <c r="B64" s="21">
        <v>7</v>
      </c>
      <c r="C64" s="71" t="s">
        <v>91</v>
      </c>
      <c r="D64" s="82">
        <v>0</v>
      </c>
      <c r="E64" s="17"/>
      <c r="F64" s="17"/>
      <c r="G64" s="78"/>
      <c r="H64" s="19"/>
    </row>
    <row r="65" spans="1:10">
      <c r="A65" s="216"/>
      <c r="B65" s="21">
        <v>8</v>
      </c>
      <c r="C65" s="71" t="s">
        <v>90</v>
      </c>
      <c r="D65" s="82">
        <v>0</v>
      </c>
      <c r="E65" s="17"/>
      <c r="F65" s="17"/>
      <c r="G65" s="78"/>
      <c r="H65" s="19"/>
    </row>
    <row r="66" spans="1:10">
      <c r="A66" s="216"/>
      <c r="B66" s="218"/>
      <c r="C66" s="218"/>
      <c r="D66" s="218"/>
      <c r="E66" s="17"/>
      <c r="F66" s="17"/>
      <c r="G66" s="78"/>
      <c r="H66" s="19"/>
    </row>
    <row r="67" spans="1:10">
      <c r="A67" s="216"/>
      <c r="B67" s="15" t="s">
        <v>89</v>
      </c>
      <c r="C67" s="80" t="s">
        <v>88</v>
      </c>
      <c r="D67" s="79">
        <v>0</v>
      </c>
      <c r="E67" s="17"/>
      <c r="F67" s="17"/>
      <c r="G67" s="78"/>
      <c r="H67" s="19"/>
    </row>
    <row r="68" spans="1:10">
      <c r="A68" s="216"/>
      <c r="B68" s="218"/>
      <c r="C68" s="218"/>
      <c r="D68" s="218"/>
      <c r="E68" s="17"/>
      <c r="F68" s="17"/>
      <c r="G68" s="78"/>
      <c r="H68" s="19"/>
    </row>
    <row r="69" spans="1:10">
      <c r="A69" s="216"/>
      <c r="B69" s="15" t="s">
        <v>87</v>
      </c>
      <c r="C69" s="80" t="s">
        <v>86</v>
      </c>
      <c r="D69" s="81">
        <v>0</v>
      </c>
      <c r="E69" s="17"/>
      <c r="F69" s="17"/>
      <c r="G69" s="78"/>
      <c r="H69" s="19"/>
    </row>
    <row r="70" spans="1:10">
      <c r="A70" s="216"/>
      <c r="B70" s="218"/>
      <c r="C70" s="218"/>
      <c r="D70" s="217"/>
      <c r="E70" s="17"/>
      <c r="F70" s="17"/>
      <c r="G70" s="78"/>
      <c r="H70" s="19"/>
    </row>
    <row r="71" spans="1:10">
      <c r="A71" s="216"/>
      <c r="B71" s="15" t="s">
        <v>85</v>
      </c>
      <c r="C71" s="80" t="s">
        <v>84</v>
      </c>
      <c r="D71" s="79">
        <v>0</v>
      </c>
      <c r="E71" s="17"/>
      <c r="F71" s="78"/>
      <c r="G71" s="17"/>
      <c r="H71" s="19"/>
    </row>
    <row r="72" spans="1:10">
      <c r="A72" s="216"/>
      <c r="B72" s="218"/>
      <c r="C72" s="218"/>
      <c r="D72" s="218"/>
      <c r="E72" s="17"/>
      <c r="F72" s="17"/>
      <c r="G72" s="78"/>
      <c r="H72" s="19"/>
    </row>
    <row r="73" spans="1:10" ht="75">
      <c r="A73" s="216"/>
      <c r="B73" s="15" t="s">
        <v>83</v>
      </c>
      <c r="C73" s="15" t="s">
        <v>82</v>
      </c>
      <c r="D73" s="77" t="s">
        <v>81</v>
      </c>
      <c r="E73" s="15" t="s">
        <v>80</v>
      </c>
      <c r="F73" s="76" t="s">
        <v>79</v>
      </c>
      <c r="G73" s="76" t="s">
        <v>78</v>
      </c>
      <c r="H73" s="19"/>
    </row>
    <row r="74" spans="1:10">
      <c r="A74" s="216"/>
      <c r="B74" s="72">
        <v>1</v>
      </c>
      <c r="C74" s="74" t="s">
        <v>77</v>
      </c>
      <c r="D74" s="73"/>
      <c r="E74" s="69">
        <v>0</v>
      </c>
      <c r="F74" s="69">
        <v>0</v>
      </c>
      <c r="G74" s="69" t="s">
        <v>68</v>
      </c>
      <c r="H74" s="19"/>
      <c r="J74" s="75"/>
    </row>
    <row r="75" spans="1:10">
      <c r="A75" s="216"/>
      <c r="B75" s="72">
        <v>2</v>
      </c>
      <c r="C75" s="74" t="s">
        <v>76</v>
      </c>
      <c r="D75" s="73">
        <v>570335.66</v>
      </c>
      <c r="E75" s="69">
        <v>1190</v>
      </c>
      <c r="F75" s="69">
        <v>1950</v>
      </c>
      <c r="G75" s="69" t="s">
        <v>68</v>
      </c>
      <c r="H75" s="19"/>
      <c r="J75" s="75"/>
    </row>
    <row r="76" spans="1:10">
      <c r="A76" s="216"/>
      <c r="B76" s="72">
        <v>3</v>
      </c>
      <c r="C76" s="74" t="s">
        <v>76</v>
      </c>
      <c r="D76" s="73">
        <v>621016.74</v>
      </c>
      <c r="E76" s="69">
        <v>412</v>
      </c>
      <c r="F76" s="69">
        <v>1985</v>
      </c>
      <c r="G76" s="69" t="s">
        <v>68</v>
      </c>
      <c r="H76" s="19"/>
    </row>
    <row r="77" spans="1:10">
      <c r="A77" s="216"/>
      <c r="B77" s="72">
        <v>4</v>
      </c>
      <c r="C77" s="74" t="s">
        <v>75</v>
      </c>
      <c r="D77" s="73">
        <v>184290.18</v>
      </c>
      <c r="E77" s="69">
        <v>316.8</v>
      </c>
      <c r="F77" s="69">
        <v>1985</v>
      </c>
      <c r="G77" s="69" t="s">
        <v>68</v>
      </c>
      <c r="H77" s="19"/>
      <c r="J77" s="75"/>
    </row>
    <row r="78" spans="1:10">
      <c r="A78" s="216"/>
      <c r="B78" s="72">
        <v>5</v>
      </c>
      <c r="C78" s="74" t="s">
        <v>74</v>
      </c>
      <c r="D78" s="73">
        <v>235233.54</v>
      </c>
      <c r="E78" s="69">
        <v>426</v>
      </c>
      <c r="F78" s="69">
        <v>1950</v>
      </c>
      <c r="G78" s="69" t="s">
        <v>68</v>
      </c>
      <c r="H78" s="19"/>
      <c r="J78" s="75"/>
    </row>
    <row r="79" spans="1:10">
      <c r="A79" s="216"/>
      <c r="B79" s="72">
        <v>6</v>
      </c>
      <c r="C79" s="74" t="s">
        <v>73</v>
      </c>
      <c r="D79" s="73">
        <v>3664638.15</v>
      </c>
      <c r="E79" s="69">
        <v>719</v>
      </c>
      <c r="F79" s="69">
        <v>1850</v>
      </c>
      <c r="G79" s="69" t="s">
        <v>68</v>
      </c>
      <c r="H79" s="19"/>
    </row>
    <row r="80" spans="1:10">
      <c r="A80" s="216"/>
      <c r="B80" s="72">
        <v>7</v>
      </c>
      <c r="C80" s="74" t="s">
        <v>72</v>
      </c>
      <c r="D80" s="73">
        <v>1877508.17</v>
      </c>
      <c r="E80" s="69">
        <v>5852</v>
      </c>
      <c r="F80" s="69">
        <v>1997</v>
      </c>
      <c r="G80" s="69" t="s">
        <v>68</v>
      </c>
      <c r="H80" s="19"/>
    </row>
    <row r="81" spans="1:8" customFormat="1">
      <c r="A81" s="216"/>
      <c r="B81" s="72">
        <v>8</v>
      </c>
      <c r="C81" s="74" t="s">
        <v>71</v>
      </c>
      <c r="D81" s="73">
        <v>1143915.6299999999</v>
      </c>
      <c r="E81" s="69">
        <v>1925.13</v>
      </c>
      <c r="F81" s="69">
        <v>2013</v>
      </c>
      <c r="G81" s="69" t="s">
        <v>68</v>
      </c>
      <c r="H81" s="19"/>
    </row>
    <row r="82" spans="1:8" customFormat="1">
      <c r="A82" s="216"/>
      <c r="B82" s="72">
        <v>9</v>
      </c>
      <c r="C82" s="74" t="s">
        <v>70</v>
      </c>
      <c r="D82" s="73">
        <v>7553.42</v>
      </c>
      <c r="E82" s="69"/>
      <c r="F82" s="69">
        <v>2005</v>
      </c>
      <c r="G82" s="69" t="s">
        <v>68</v>
      </c>
      <c r="H82" s="19"/>
    </row>
    <row r="83" spans="1:8" customFormat="1">
      <c r="A83" s="216"/>
      <c r="B83" s="72">
        <v>10</v>
      </c>
      <c r="C83" s="74" t="s">
        <v>69</v>
      </c>
      <c r="D83" s="73">
        <f>87250/7.5345</f>
        <v>11580.065034176123</v>
      </c>
      <c r="E83" s="69"/>
      <c r="F83" s="69">
        <v>2019</v>
      </c>
      <c r="G83" s="69" t="s">
        <v>68</v>
      </c>
      <c r="H83" s="19"/>
    </row>
    <row r="84" spans="1:8" customFormat="1">
      <c r="A84" s="216"/>
      <c r="B84" s="72">
        <v>11</v>
      </c>
      <c r="C84" s="71" t="s">
        <v>67</v>
      </c>
      <c r="D84" s="39">
        <v>7831794.75</v>
      </c>
      <c r="E84" s="69"/>
      <c r="F84" s="69"/>
      <c r="G84" s="69"/>
      <c r="H84" s="19"/>
    </row>
    <row r="85" spans="1:8" customFormat="1">
      <c r="A85" s="216"/>
      <c r="B85" s="72">
        <v>12</v>
      </c>
      <c r="C85" s="71" t="s">
        <v>66</v>
      </c>
      <c r="D85" s="70">
        <v>245324.49</v>
      </c>
      <c r="E85" s="69"/>
      <c r="F85" s="69"/>
      <c r="G85" s="69"/>
      <c r="H85" s="19"/>
    </row>
    <row r="86" spans="1:8" customFormat="1">
      <c r="A86" s="68"/>
      <c r="B86" s="21">
        <v>13</v>
      </c>
      <c r="C86" s="67" t="s">
        <v>65</v>
      </c>
      <c r="D86" s="66">
        <v>93105.53</v>
      </c>
      <c r="E86" s="65"/>
      <c r="F86" s="21"/>
      <c r="G86" s="21"/>
      <c r="H86" s="19"/>
    </row>
  </sheetData>
  <mergeCells count="8">
    <mergeCell ref="A1:A85"/>
    <mergeCell ref="B43:F43"/>
    <mergeCell ref="B56:D56"/>
    <mergeCell ref="B66:D66"/>
    <mergeCell ref="B68:D68"/>
    <mergeCell ref="B70:D70"/>
    <mergeCell ref="B72:D72"/>
    <mergeCell ref="B1:D1"/>
  </mergeCells>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K440"/>
  <sheetViews>
    <sheetView topLeftCell="A379" zoomScale="120" zoomScaleNormal="120" workbookViewId="0">
      <selection activeCell="G426" sqref="G426"/>
    </sheetView>
  </sheetViews>
  <sheetFormatPr defaultRowHeight="15"/>
  <cols>
    <col min="1" max="1" width="6.28515625" customWidth="1"/>
    <col min="2" max="2" width="49.140625" customWidth="1"/>
    <col min="3" max="3" width="11" customWidth="1"/>
    <col min="4" max="4" width="18" hidden="1" customWidth="1"/>
    <col min="5" max="5" width="18" customWidth="1"/>
    <col min="6" max="6" width="17.28515625" customWidth="1"/>
    <col min="7" max="7" width="21.140625" customWidth="1"/>
    <col min="8" max="8" width="11.28515625" customWidth="1"/>
    <col min="11" max="11" width="16.85546875" style="63" bestFit="1" customWidth="1"/>
  </cols>
  <sheetData>
    <row r="1" spans="1:8" customFormat="1">
      <c r="A1" s="224" t="s">
        <v>830</v>
      </c>
      <c r="B1" s="225"/>
      <c r="C1" s="225"/>
      <c r="D1" s="225"/>
      <c r="E1" s="225"/>
      <c r="F1" s="225"/>
      <c r="G1" s="225"/>
      <c r="H1" s="226"/>
    </row>
    <row r="2" spans="1:8" customFormat="1" ht="15.75" customHeight="1">
      <c r="A2" s="201"/>
      <c r="B2" s="202"/>
      <c r="C2" s="202"/>
      <c r="D2" s="201"/>
      <c r="E2" s="201"/>
      <c r="F2" s="200"/>
      <c r="G2" s="200"/>
    </row>
    <row r="3" spans="1:8" customFormat="1" ht="43.5" customHeight="1">
      <c r="A3" s="199" t="s">
        <v>829</v>
      </c>
      <c r="B3" s="198" t="s">
        <v>828</v>
      </c>
      <c r="C3" s="198" t="s">
        <v>827</v>
      </c>
      <c r="D3" s="197" t="s">
        <v>826</v>
      </c>
      <c r="E3" s="197" t="s">
        <v>825</v>
      </c>
      <c r="F3" s="197" t="s">
        <v>824</v>
      </c>
      <c r="G3" s="197" t="s">
        <v>823</v>
      </c>
      <c r="H3" s="196" t="s">
        <v>822</v>
      </c>
    </row>
    <row r="4" spans="1:8" customFormat="1">
      <c r="A4" s="158" t="s">
        <v>821</v>
      </c>
      <c r="B4" s="227" t="s">
        <v>820</v>
      </c>
      <c r="C4" s="228"/>
      <c r="D4" s="228"/>
      <c r="E4" s="228"/>
      <c r="F4" s="228"/>
      <c r="G4" s="228"/>
      <c r="H4" s="229"/>
    </row>
    <row r="5" spans="1:8" customFormat="1">
      <c r="A5" s="169" t="s">
        <v>5</v>
      </c>
      <c r="B5" s="194" t="s">
        <v>819</v>
      </c>
      <c r="C5" s="169">
        <v>1</v>
      </c>
      <c r="D5" s="191">
        <v>95715.86</v>
      </c>
      <c r="E5" s="191">
        <f t="shared" ref="E5:E68" si="0">D5/7.5345</f>
        <v>12703.677749021168</v>
      </c>
      <c r="F5" s="191">
        <f t="shared" ref="F5:F68" si="1">D5/7.5345</f>
        <v>12703.677749021168</v>
      </c>
      <c r="G5" s="191">
        <f t="shared" ref="G5:G68" si="2">D5/7.5345</f>
        <v>12703.677749021168</v>
      </c>
      <c r="H5" s="145"/>
    </row>
    <row r="6" spans="1:8" customFormat="1">
      <c r="A6" s="169" t="s">
        <v>8</v>
      </c>
      <c r="B6" s="194" t="s">
        <v>818</v>
      </c>
      <c r="C6" s="169">
        <v>1</v>
      </c>
      <c r="D6" s="191">
        <v>289691.53999999998</v>
      </c>
      <c r="E6" s="191">
        <f t="shared" si="0"/>
        <v>38448.674762757975</v>
      </c>
      <c r="F6" s="191">
        <f t="shared" si="1"/>
        <v>38448.674762757975</v>
      </c>
      <c r="G6" s="191">
        <f t="shared" si="2"/>
        <v>38448.674762757975</v>
      </c>
      <c r="H6" s="145"/>
    </row>
    <row r="7" spans="1:8" customFormat="1">
      <c r="A7" s="169" t="s">
        <v>120</v>
      </c>
      <c r="B7" s="194" t="s">
        <v>817</v>
      </c>
      <c r="C7" s="195">
        <v>1</v>
      </c>
      <c r="D7" s="191">
        <v>136328.21</v>
      </c>
      <c r="E7" s="191">
        <f t="shared" si="0"/>
        <v>18093.862897338906</v>
      </c>
      <c r="F7" s="191">
        <f t="shared" si="1"/>
        <v>18093.862897338906</v>
      </c>
      <c r="G7" s="191">
        <f t="shared" si="2"/>
        <v>18093.862897338906</v>
      </c>
      <c r="H7" s="145"/>
    </row>
    <row r="8" spans="1:8" customFormat="1">
      <c r="A8" s="169" t="s">
        <v>38</v>
      </c>
      <c r="B8" s="194" t="s">
        <v>816</v>
      </c>
      <c r="C8" s="195">
        <v>1</v>
      </c>
      <c r="D8" s="191">
        <v>66490</v>
      </c>
      <c r="E8" s="191">
        <f t="shared" si="0"/>
        <v>8824.7395314884852</v>
      </c>
      <c r="F8" s="191">
        <f t="shared" si="1"/>
        <v>8824.7395314884852</v>
      </c>
      <c r="G8" s="191">
        <f t="shared" si="2"/>
        <v>8824.7395314884852</v>
      </c>
      <c r="H8" s="145"/>
    </row>
    <row r="9" spans="1:8" customFormat="1">
      <c r="A9" s="169" t="s">
        <v>99</v>
      </c>
      <c r="B9" s="194" t="s">
        <v>815</v>
      </c>
      <c r="C9" s="195">
        <v>1</v>
      </c>
      <c r="D9" s="191">
        <v>52167.199999999997</v>
      </c>
      <c r="E9" s="191">
        <f t="shared" si="0"/>
        <v>6923.7772911274797</v>
      </c>
      <c r="F9" s="191">
        <f t="shared" si="1"/>
        <v>6923.7772911274797</v>
      </c>
      <c r="G9" s="191">
        <f t="shared" si="2"/>
        <v>6923.7772911274797</v>
      </c>
      <c r="H9" s="145"/>
    </row>
    <row r="10" spans="1:8" customFormat="1">
      <c r="A10" s="169" t="s">
        <v>89</v>
      </c>
      <c r="B10" s="194" t="s">
        <v>814</v>
      </c>
      <c r="C10" s="195">
        <v>1</v>
      </c>
      <c r="D10" s="191">
        <v>487131.64</v>
      </c>
      <c r="E10" s="191">
        <f t="shared" si="0"/>
        <v>64653.479328422589</v>
      </c>
      <c r="F10" s="191">
        <f t="shared" si="1"/>
        <v>64653.479328422589</v>
      </c>
      <c r="G10" s="191">
        <f t="shared" si="2"/>
        <v>64653.479328422589</v>
      </c>
      <c r="H10" s="145"/>
    </row>
    <row r="11" spans="1:8" customFormat="1">
      <c r="A11" s="169" t="s">
        <v>87</v>
      </c>
      <c r="B11" s="194" t="s">
        <v>813</v>
      </c>
      <c r="C11" s="195">
        <v>1</v>
      </c>
      <c r="D11" s="191">
        <v>611281.53</v>
      </c>
      <c r="E11" s="191">
        <f t="shared" si="0"/>
        <v>81131.001393589482</v>
      </c>
      <c r="F11" s="191">
        <f t="shared" si="1"/>
        <v>81131.001393589482</v>
      </c>
      <c r="G11" s="191">
        <f t="shared" si="2"/>
        <v>81131.001393589482</v>
      </c>
      <c r="H11" s="145"/>
    </row>
    <row r="12" spans="1:8" customFormat="1">
      <c r="A12" s="169" t="s">
        <v>85</v>
      </c>
      <c r="B12" s="194" t="s">
        <v>812</v>
      </c>
      <c r="C12" s="195">
        <v>1</v>
      </c>
      <c r="D12" s="191">
        <v>62191.64</v>
      </c>
      <c r="E12" s="191">
        <f t="shared" si="0"/>
        <v>8254.2491207113944</v>
      </c>
      <c r="F12" s="191">
        <f t="shared" si="1"/>
        <v>8254.2491207113944</v>
      </c>
      <c r="G12" s="191">
        <f t="shared" si="2"/>
        <v>8254.2491207113944</v>
      </c>
      <c r="H12" s="145"/>
    </row>
    <row r="13" spans="1:8" customFormat="1">
      <c r="A13" s="169" t="s">
        <v>811</v>
      </c>
      <c r="B13" s="194" t="s">
        <v>810</v>
      </c>
      <c r="C13" s="195">
        <v>1</v>
      </c>
      <c r="D13" s="191">
        <v>182823.7</v>
      </c>
      <c r="E13" s="191">
        <f t="shared" si="0"/>
        <v>24264.87490875307</v>
      </c>
      <c r="F13" s="191">
        <f t="shared" si="1"/>
        <v>24264.87490875307</v>
      </c>
      <c r="G13" s="191">
        <f t="shared" si="2"/>
        <v>24264.87490875307</v>
      </c>
      <c r="H13" s="145"/>
    </row>
    <row r="14" spans="1:8" customFormat="1">
      <c r="A14" s="169" t="s">
        <v>809</v>
      </c>
      <c r="B14" s="194" t="s">
        <v>808</v>
      </c>
      <c r="C14" s="195">
        <v>1</v>
      </c>
      <c r="D14" s="191">
        <v>70765.47</v>
      </c>
      <c r="E14" s="191">
        <f t="shared" si="0"/>
        <v>9392.1919171809677</v>
      </c>
      <c r="F14" s="191">
        <f t="shared" si="1"/>
        <v>9392.1919171809677</v>
      </c>
      <c r="G14" s="191">
        <f t="shared" si="2"/>
        <v>9392.1919171809677</v>
      </c>
      <c r="H14" s="145"/>
    </row>
    <row r="15" spans="1:8" customFormat="1">
      <c r="A15" s="169" t="s">
        <v>807</v>
      </c>
      <c r="B15" s="194" t="s">
        <v>806</v>
      </c>
      <c r="C15" s="195">
        <v>2</v>
      </c>
      <c r="D15" s="191">
        <v>99034.44</v>
      </c>
      <c r="E15" s="191">
        <f t="shared" si="0"/>
        <v>13144.129006569779</v>
      </c>
      <c r="F15" s="191">
        <f t="shared" si="1"/>
        <v>13144.129006569779</v>
      </c>
      <c r="G15" s="191">
        <f t="shared" si="2"/>
        <v>13144.129006569779</v>
      </c>
      <c r="H15" s="145"/>
    </row>
    <row r="16" spans="1:8" customFormat="1">
      <c r="A16" s="169" t="s">
        <v>805</v>
      </c>
      <c r="B16" s="194" t="s">
        <v>804</v>
      </c>
      <c r="C16" s="195">
        <v>1</v>
      </c>
      <c r="D16" s="191">
        <v>84027.5</v>
      </c>
      <c r="E16" s="191">
        <f t="shared" si="0"/>
        <v>11152.36578405999</v>
      </c>
      <c r="F16" s="191">
        <f t="shared" si="1"/>
        <v>11152.36578405999</v>
      </c>
      <c r="G16" s="191">
        <f t="shared" si="2"/>
        <v>11152.36578405999</v>
      </c>
      <c r="H16" s="145"/>
    </row>
    <row r="17" spans="1:8" customFormat="1">
      <c r="A17" s="169" t="s">
        <v>803</v>
      </c>
      <c r="B17" s="194" t="s">
        <v>802</v>
      </c>
      <c r="C17" s="195">
        <v>1</v>
      </c>
      <c r="D17" s="191">
        <v>499272.7</v>
      </c>
      <c r="E17" s="191">
        <f t="shared" si="0"/>
        <v>66264.874908753074</v>
      </c>
      <c r="F17" s="191">
        <f t="shared" si="1"/>
        <v>66264.874908753074</v>
      </c>
      <c r="G17" s="191">
        <f t="shared" si="2"/>
        <v>66264.874908753074</v>
      </c>
      <c r="H17" s="145"/>
    </row>
    <row r="18" spans="1:8" customFormat="1">
      <c r="A18" s="169" t="s">
        <v>801</v>
      </c>
      <c r="B18" s="194" t="s">
        <v>800</v>
      </c>
      <c r="C18" s="195">
        <v>1</v>
      </c>
      <c r="D18" s="191">
        <v>81518.81</v>
      </c>
      <c r="E18" s="191">
        <f t="shared" si="0"/>
        <v>10819.405401818301</v>
      </c>
      <c r="F18" s="191">
        <f t="shared" si="1"/>
        <v>10819.405401818301</v>
      </c>
      <c r="G18" s="191">
        <f t="shared" si="2"/>
        <v>10819.405401818301</v>
      </c>
      <c r="H18" s="145"/>
    </row>
    <row r="19" spans="1:8" customFormat="1">
      <c r="A19" s="169" t="s">
        <v>799</v>
      </c>
      <c r="B19" s="194" t="s">
        <v>798</v>
      </c>
      <c r="C19" s="195">
        <v>1</v>
      </c>
      <c r="D19" s="191">
        <v>50630</v>
      </c>
      <c r="E19" s="191">
        <f t="shared" si="0"/>
        <v>6719.7557900325164</v>
      </c>
      <c r="F19" s="191">
        <f t="shared" si="1"/>
        <v>6719.7557900325164</v>
      </c>
      <c r="G19" s="191">
        <f t="shared" si="2"/>
        <v>6719.7557900325164</v>
      </c>
      <c r="H19" s="145"/>
    </row>
    <row r="20" spans="1:8" customFormat="1">
      <c r="A20" s="169" t="s">
        <v>797</v>
      </c>
      <c r="B20" s="194" t="s">
        <v>796</v>
      </c>
      <c r="C20" s="195">
        <v>1</v>
      </c>
      <c r="D20" s="191">
        <v>49026.43</v>
      </c>
      <c r="E20" s="191">
        <f t="shared" si="0"/>
        <v>6506.9254761430748</v>
      </c>
      <c r="F20" s="191">
        <f t="shared" si="1"/>
        <v>6506.9254761430748</v>
      </c>
      <c r="G20" s="191">
        <f t="shared" si="2"/>
        <v>6506.9254761430748</v>
      </c>
      <c r="H20" s="145"/>
    </row>
    <row r="21" spans="1:8" customFormat="1">
      <c r="A21" s="169" t="s">
        <v>795</v>
      </c>
      <c r="B21" s="194" t="s">
        <v>794</v>
      </c>
      <c r="C21" s="192">
        <v>1</v>
      </c>
      <c r="D21" s="191">
        <v>84997.4</v>
      </c>
      <c r="E21" s="191">
        <f t="shared" si="0"/>
        <v>11281.093635941335</v>
      </c>
      <c r="F21" s="191">
        <f t="shared" si="1"/>
        <v>11281.093635941335</v>
      </c>
      <c r="G21" s="191">
        <f t="shared" si="2"/>
        <v>11281.093635941335</v>
      </c>
      <c r="H21" s="145"/>
    </row>
    <row r="22" spans="1:8" customFormat="1">
      <c r="A22" s="169" t="s">
        <v>793</v>
      </c>
      <c r="B22" s="194" t="s">
        <v>792</v>
      </c>
      <c r="C22" s="192">
        <v>1</v>
      </c>
      <c r="D22" s="191">
        <v>109190</v>
      </c>
      <c r="E22" s="191">
        <f t="shared" si="0"/>
        <v>14492.003450793018</v>
      </c>
      <c r="F22" s="191">
        <f t="shared" si="1"/>
        <v>14492.003450793018</v>
      </c>
      <c r="G22" s="191">
        <f t="shared" si="2"/>
        <v>14492.003450793018</v>
      </c>
      <c r="H22" s="145"/>
    </row>
    <row r="23" spans="1:8" customFormat="1">
      <c r="A23" s="169" t="s">
        <v>791</v>
      </c>
      <c r="B23" s="194" t="s">
        <v>790</v>
      </c>
      <c r="C23" s="192">
        <v>1</v>
      </c>
      <c r="D23" s="191">
        <v>57814.73</v>
      </c>
      <c r="E23" s="191">
        <f t="shared" si="0"/>
        <v>7673.333333333333</v>
      </c>
      <c r="F23" s="191">
        <f t="shared" si="1"/>
        <v>7673.333333333333</v>
      </c>
      <c r="G23" s="191">
        <f t="shared" si="2"/>
        <v>7673.333333333333</v>
      </c>
      <c r="H23" s="145"/>
    </row>
    <row r="24" spans="1:8" customFormat="1">
      <c r="A24" s="169" t="s">
        <v>789</v>
      </c>
      <c r="B24" s="194" t="s">
        <v>788</v>
      </c>
      <c r="C24" s="192">
        <v>1</v>
      </c>
      <c r="D24" s="191">
        <v>92110</v>
      </c>
      <c r="E24" s="191">
        <f t="shared" si="0"/>
        <v>12225.097883071205</v>
      </c>
      <c r="F24" s="191">
        <f t="shared" si="1"/>
        <v>12225.097883071205</v>
      </c>
      <c r="G24" s="191">
        <f t="shared" si="2"/>
        <v>12225.097883071205</v>
      </c>
      <c r="H24" s="145"/>
    </row>
    <row r="25" spans="1:8" customFormat="1">
      <c r="A25" s="169" t="s">
        <v>787</v>
      </c>
      <c r="B25" s="194" t="s">
        <v>786</v>
      </c>
      <c r="C25" s="195">
        <v>1</v>
      </c>
      <c r="D25" s="191">
        <v>38545.9</v>
      </c>
      <c r="E25" s="191">
        <f t="shared" si="0"/>
        <v>5115.9201008693344</v>
      </c>
      <c r="F25" s="191">
        <f t="shared" si="1"/>
        <v>5115.9201008693344</v>
      </c>
      <c r="G25" s="191">
        <f t="shared" si="2"/>
        <v>5115.9201008693344</v>
      </c>
      <c r="H25" s="145"/>
    </row>
    <row r="26" spans="1:8" customFormat="1">
      <c r="A26" s="169" t="s">
        <v>785</v>
      </c>
      <c r="B26" s="194" t="s">
        <v>784</v>
      </c>
      <c r="C26" s="192">
        <v>1</v>
      </c>
      <c r="D26" s="191">
        <v>161102.35</v>
      </c>
      <c r="E26" s="191">
        <f t="shared" si="0"/>
        <v>21381.956334196031</v>
      </c>
      <c r="F26" s="191">
        <f t="shared" si="1"/>
        <v>21381.956334196031</v>
      </c>
      <c r="G26" s="191">
        <f t="shared" si="2"/>
        <v>21381.956334196031</v>
      </c>
      <c r="H26" s="145"/>
    </row>
    <row r="27" spans="1:8" customFormat="1">
      <c r="A27" s="169" t="s">
        <v>783</v>
      </c>
      <c r="B27" s="194" t="s">
        <v>782</v>
      </c>
      <c r="C27" s="192">
        <v>1</v>
      </c>
      <c r="D27" s="191">
        <v>79496.97</v>
      </c>
      <c r="E27" s="191">
        <f t="shared" si="0"/>
        <v>10551.061118853275</v>
      </c>
      <c r="F27" s="191">
        <f t="shared" si="1"/>
        <v>10551.061118853275</v>
      </c>
      <c r="G27" s="191">
        <f t="shared" si="2"/>
        <v>10551.061118853275</v>
      </c>
      <c r="H27" s="145"/>
    </row>
    <row r="28" spans="1:8" customFormat="1">
      <c r="A28" s="169" t="s">
        <v>781</v>
      </c>
      <c r="B28" s="194" t="s">
        <v>780</v>
      </c>
      <c r="C28" s="192">
        <v>1</v>
      </c>
      <c r="D28" s="191">
        <v>93896.16</v>
      </c>
      <c r="E28" s="191">
        <f t="shared" si="0"/>
        <v>12462.162054549073</v>
      </c>
      <c r="F28" s="191">
        <f t="shared" si="1"/>
        <v>12462.162054549073</v>
      </c>
      <c r="G28" s="191">
        <f t="shared" si="2"/>
        <v>12462.162054549073</v>
      </c>
      <c r="H28" s="145"/>
    </row>
    <row r="29" spans="1:8" customFormat="1">
      <c r="A29" s="169" t="s">
        <v>779</v>
      </c>
      <c r="B29" s="194" t="s">
        <v>778</v>
      </c>
      <c r="C29" s="192">
        <v>1</v>
      </c>
      <c r="D29" s="191">
        <v>84049.4</v>
      </c>
      <c r="E29" s="191">
        <f t="shared" si="0"/>
        <v>11155.272413564269</v>
      </c>
      <c r="F29" s="191">
        <f t="shared" si="1"/>
        <v>11155.272413564269</v>
      </c>
      <c r="G29" s="191">
        <f t="shared" si="2"/>
        <v>11155.272413564269</v>
      </c>
      <c r="H29" s="145"/>
    </row>
    <row r="30" spans="1:8" customFormat="1">
      <c r="A30" s="169" t="s">
        <v>777</v>
      </c>
      <c r="B30" s="194" t="s">
        <v>776</v>
      </c>
      <c r="C30" s="192">
        <v>1</v>
      </c>
      <c r="D30" s="191">
        <v>48821.440000000002</v>
      </c>
      <c r="E30" s="191">
        <f t="shared" si="0"/>
        <v>6479.7186276461607</v>
      </c>
      <c r="F30" s="191">
        <f t="shared" si="1"/>
        <v>6479.7186276461607</v>
      </c>
      <c r="G30" s="191">
        <f t="shared" si="2"/>
        <v>6479.7186276461607</v>
      </c>
      <c r="H30" s="145"/>
    </row>
    <row r="31" spans="1:8" customFormat="1">
      <c r="A31" s="169" t="s">
        <v>775</v>
      </c>
      <c r="B31" s="194" t="s">
        <v>774</v>
      </c>
      <c r="C31" s="192">
        <v>1</v>
      </c>
      <c r="D31" s="191">
        <v>73916.009999999995</v>
      </c>
      <c r="E31" s="191">
        <f t="shared" si="0"/>
        <v>9810.3404340035831</v>
      </c>
      <c r="F31" s="191">
        <f t="shared" si="1"/>
        <v>9810.3404340035831</v>
      </c>
      <c r="G31" s="191">
        <f t="shared" si="2"/>
        <v>9810.3404340035831</v>
      </c>
      <c r="H31" s="145"/>
    </row>
    <row r="32" spans="1:8" customFormat="1">
      <c r="A32" s="169" t="s">
        <v>773</v>
      </c>
      <c r="B32" s="194" t="s">
        <v>772</v>
      </c>
      <c r="C32" s="192">
        <v>1</v>
      </c>
      <c r="D32" s="191">
        <v>61109.8</v>
      </c>
      <c r="E32" s="191">
        <f t="shared" si="0"/>
        <v>8110.6642776561148</v>
      </c>
      <c r="F32" s="191">
        <f t="shared" si="1"/>
        <v>8110.6642776561148</v>
      </c>
      <c r="G32" s="191">
        <f t="shared" si="2"/>
        <v>8110.6642776561148</v>
      </c>
      <c r="H32" s="145"/>
    </row>
    <row r="33" spans="1:8" customFormat="1">
      <c r="A33" s="169" t="s">
        <v>771</v>
      </c>
      <c r="B33" s="194" t="s">
        <v>770</v>
      </c>
      <c r="C33" s="192">
        <v>1</v>
      </c>
      <c r="D33" s="191">
        <v>508383.6</v>
      </c>
      <c r="E33" s="191">
        <f t="shared" si="0"/>
        <v>67474.099143937885</v>
      </c>
      <c r="F33" s="191">
        <f t="shared" si="1"/>
        <v>67474.099143937885</v>
      </c>
      <c r="G33" s="191">
        <f t="shared" si="2"/>
        <v>67474.099143937885</v>
      </c>
      <c r="H33" s="145"/>
    </row>
    <row r="34" spans="1:8" customFormat="1">
      <c r="A34" s="169" t="s">
        <v>769</v>
      </c>
      <c r="B34" s="194" t="s">
        <v>768</v>
      </c>
      <c r="C34" s="192">
        <v>1</v>
      </c>
      <c r="D34" s="191">
        <v>684725.63</v>
      </c>
      <c r="E34" s="191">
        <f t="shared" si="0"/>
        <v>90878.708607074121</v>
      </c>
      <c r="F34" s="191">
        <f t="shared" si="1"/>
        <v>90878.708607074121</v>
      </c>
      <c r="G34" s="191">
        <f t="shared" si="2"/>
        <v>90878.708607074121</v>
      </c>
      <c r="H34" s="145"/>
    </row>
    <row r="35" spans="1:8" customFormat="1">
      <c r="A35" s="169" t="s">
        <v>767</v>
      </c>
      <c r="B35" s="194" t="s">
        <v>766</v>
      </c>
      <c r="C35" s="192">
        <v>1</v>
      </c>
      <c r="D35" s="191">
        <v>85503.45</v>
      </c>
      <c r="E35" s="191">
        <f t="shared" si="0"/>
        <v>11348.258013139557</v>
      </c>
      <c r="F35" s="191">
        <f t="shared" si="1"/>
        <v>11348.258013139557</v>
      </c>
      <c r="G35" s="191">
        <f t="shared" si="2"/>
        <v>11348.258013139557</v>
      </c>
      <c r="H35" s="145"/>
    </row>
    <row r="36" spans="1:8" customFormat="1">
      <c r="A36" s="169" t="s">
        <v>765</v>
      </c>
      <c r="B36" s="194" t="s">
        <v>764</v>
      </c>
      <c r="C36" s="192">
        <v>1</v>
      </c>
      <c r="D36" s="191">
        <v>361273.76</v>
      </c>
      <c r="E36" s="191">
        <f t="shared" si="0"/>
        <v>47949.268033711589</v>
      </c>
      <c r="F36" s="191">
        <f t="shared" si="1"/>
        <v>47949.268033711589</v>
      </c>
      <c r="G36" s="191">
        <f t="shared" si="2"/>
        <v>47949.268033711589</v>
      </c>
      <c r="H36" s="145"/>
    </row>
    <row r="37" spans="1:8" customFormat="1">
      <c r="A37" s="169" t="s">
        <v>763</v>
      </c>
      <c r="B37" s="194" t="s">
        <v>762</v>
      </c>
      <c r="C37" s="192">
        <v>1</v>
      </c>
      <c r="D37" s="191">
        <v>243756</v>
      </c>
      <c r="E37" s="191">
        <f t="shared" si="0"/>
        <v>32351.980887915586</v>
      </c>
      <c r="F37" s="191">
        <f t="shared" si="1"/>
        <v>32351.980887915586</v>
      </c>
      <c r="G37" s="191">
        <f t="shared" si="2"/>
        <v>32351.980887915586</v>
      </c>
      <c r="H37" s="145"/>
    </row>
    <row r="38" spans="1:8" customFormat="1">
      <c r="A38" s="169" t="s">
        <v>761</v>
      </c>
      <c r="B38" s="194" t="s">
        <v>760</v>
      </c>
      <c r="C38" s="192">
        <v>1</v>
      </c>
      <c r="D38" s="191">
        <v>41719.14</v>
      </c>
      <c r="E38" s="191">
        <f t="shared" si="0"/>
        <v>5537.0814254429624</v>
      </c>
      <c r="F38" s="191">
        <f t="shared" si="1"/>
        <v>5537.0814254429624</v>
      </c>
      <c r="G38" s="191">
        <f t="shared" si="2"/>
        <v>5537.0814254429624</v>
      </c>
      <c r="H38" s="145"/>
    </row>
    <row r="39" spans="1:8" customFormat="1">
      <c r="A39" s="169" t="s">
        <v>759</v>
      </c>
      <c r="B39" s="194" t="s">
        <v>758</v>
      </c>
      <c r="C39" s="192">
        <v>1</v>
      </c>
      <c r="D39" s="191">
        <v>152408.62</v>
      </c>
      <c r="E39" s="191">
        <f t="shared" si="0"/>
        <v>20228.100072997542</v>
      </c>
      <c r="F39" s="191">
        <f t="shared" si="1"/>
        <v>20228.100072997542</v>
      </c>
      <c r="G39" s="191">
        <f t="shared" si="2"/>
        <v>20228.100072997542</v>
      </c>
      <c r="H39" s="145"/>
    </row>
    <row r="40" spans="1:8" customFormat="1">
      <c r="A40" s="169" t="s">
        <v>757</v>
      </c>
      <c r="B40" s="194" t="s">
        <v>756</v>
      </c>
      <c r="C40" s="192">
        <v>1</v>
      </c>
      <c r="D40" s="191">
        <v>350241</v>
      </c>
      <c r="E40" s="191">
        <f t="shared" si="0"/>
        <v>46484.96914194704</v>
      </c>
      <c r="F40" s="191">
        <f t="shared" si="1"/>
        <v>46484.96914194704</v>
      </c>
      <c r="G40" s="191">
        <f t="shared" si="2"/>
        <v>46484.96914194704</v>
      </c>
      <c r="H40" s="145"/>
    </row>
    <row r="41" spans="1:8" customFormat="1">
      <c r="A41" s="169" t="s">
        <v>755</v>
      </c>
      <c r="B41" s="194" t="s">
        <v>754</v>
      </c>
      <c r="C41" s="192">
        <v>1</v>
      </c>
      <c r="D41" s="191">
        <v>40820.01</v>
      </c>
      <c r="E41" s="191">
        <f t="shared" si="0"/>
        <v>5417.7463667131196</v>
      </c>
      <c r="F41" s="191">
        <f t="shared" si="1"/>
        <v>5417.7463667131196</v>
      </c>
      <c r="G41" s="191">
        <f t="shared" si="2"/>
        <v>5417.7463667131196</v>
      </c>
      <c r="H41" s="145"/>
    </row>
    <row r="42" spans="1:8" customFormat="1">
      <c r="A42" s="169" t="s">
        <v>753</v>
      </c>
      <c r="B42" s="194" t="s">
        <v>752</v>
      </c>
      <c r="C42" s="192">
        <v>1</v>
      </c>
      <c r="D42" s="191">
        <v>31057.5</v>
      </c>
      <c r="E42" s="191">
        <f t="shared" si="0"/>
        <v>4122.0386223372489</v>
      </c>
      <c r="F42" s="191">
        <f t="shared" si="1"/>
        <v>4122.0386223372489</v>
      </c>
      <c r="G42" s="191">
        <f t="shared" si="2"/>
        <v>4122.0386223372489</v>
      </c>
      <c r="H42" s="145"/>
    </row>
    <row r="43" spans="1:8" customFormat="1">
      <c r="A43" s="169" t="s">
        <v>751</v>
      </c>
      <c r="B43" s="194" t="s">
        <v>750</v>
      </c>
      <c r="C43" s="192">
        <v>1</v>
      </c>
      <c r="D43" s="191">
        <v>3074.61</v>
      </c>
      <c r="E43" s="191">
        <f t="shared" si="0"/>
        <v>408.07087397969343</v>
      </c>
      <c r="F43" s="191">
        <f t="shared" si="1"/>
        <v>408.07087397969343</v>
      </c>
      <c r="G43" s="191">
        <f t="shared" si="2"/>
        <v>408.07087397969343</v>
      </c>
      <c r="H43" s="145"/>
    </row>
    <row r="44" spans="1:8" customFormat="1">
      <c r="A44" s="169" t="s">
        <v>749</v>
      </c>
      <c r="B44" s="194" t="s">
        <v>748</v>
      </c>
      <c r="C44" s="192">
        <v>1</v>
      </c>
      <c r="D44" s="191">
        <v>28699.98</v>
      </c>
      <c r="E44" s="191">
        <f t="shared" si="0"/>
        <v>3809.141947043599</v>
      </c>
      <c r="F44" s="191">
        <f t="shared" si="1"/>
        <v>3809.141947043599</v>
      </c>
      <c r="G44" s="191">
        <f t="shared" si="2"/>
        <v>3809.141947043599</v>
      </c>
      <c r="H44" s="145"/>
    </row>
    <row r="45" spans="1:8" customFormat="1">
      <c r="A45" s="169" t="s">
        <v>747</v>
      </c>
      <c r="B45" s="194" t="s">
        <v>746</v>
      </c>
      <c r="C45" s="192">
        <v>1</v>
      </c>
      <c r="D45" s="191">
        <v>73679.460000000006</v>
      </c>
      <c r="E45" s="191">
        <f t="shared" si="0"/>
        <v>9778.9448536731034</v>
      </c>
      <c r="F45" s="191">
        <f t="shared" si="1"/>
        <v>9778.9448536731034</v>
      </c>
      <c r="G45" s="191">
        <f t="shared" si="2"/>
        <v>9778.9448536731034</v>
      </c>
      <c r="H45" s="145"/>
    </row>
    <row r="46" spans="1:8" customFormat="1">
      <c r="A46" s="169" t="s">
        <v>745</v>
      </c>
      <c r="B46" s="194" t="s">
        <v>744</v>
      </c>
      <c r="C46" s="192">
        <v>1</v>
      </c>
      <c r="D46" s="191">
        <v>679211.38</v>
      </c>
      <c r="E46" s="191">
        <f t="shared" si="0"/>
        <v>90146.841860773769</v>
      </c>
      <c r="F46" s="191">
        <f t="shared" si="1"/>
        <v>90146.841860773769</v>
      </c>
      <c r="G46" s="191">
        <f t="shared" si="2"/>
        <v>90146.841860773769</v>
      </c>
      <c r="H46" s="145"/>
    </row>
    <row r="47" spans="1:8" customFormat="1">
      <c r="A47" s="169" t="s">
        <v>743</v>
      </c>
      <c r="B47" s="194" t="s">
        <v>742</v>
      </c>
      <c r="C47" s="192">
        <v>1</v>
      </c>
      <c r="D47" s="191">
        <v>21844.799999999999</v>
      </c>
      <c r="E47" s="191">
        <f t="shared" si="0"/>
        <v>2899.3032052558228</v>
      </c>
      <c r="F47" s="191">
        <f t="shared" si="1"/>
        <v>2899.3032052558228</v>
      </c>
      <c r="G47" s="191">
        <f t="shared" si="2"/>
        <v>2899.3032052558228</v>
      </c>
      <c r="H47" s="145"/>
    </row>
    <row r="48" spans="1:8" customFormat="1">
      <c r="A48" s="169" t="s">
        <v>741</v>
      </c>
      <c r="B48" s="194" t="s">
        <v>740</v>
      </c>
      <c r="C48" s="192">
        <v>1</v>
      </c>
      <c r="D48" s="191">
        <v>233700</v>
      </c>
      <c r="E48" s="191">
        <f t="shared" si="0"/>
        <v>31017.320326498106</v>
      </c>
      <c r="F48" s="191">
        <f t="shared" si="1"/>
        <v>31017.320326498106</v>
      </c>
      <c r="G48" s="191">
        <f t="shared" si="2"/>
        <v>31017.320326498106</v>
      </c>
      <c r="H48" s="145"/>
    </row>
    <row r="49" spans="1:8" customFormat="1">
      <c r="A49" s="169" t="s">
        <v>739</v>
      </c>
      <c r="B49" s="194" t="s">
        <v>738</v>
      </c>
      <c r="C49" s="192">
        <v>1</v>
      </c>
      <c r="D49" s="191">
        <v>258300</v>
      </c>
      <c r="E49" s="191">
        <f t="shared" si="0"/>
        <v>34282.301413497909</v>
      </c>
      <c r="F49" s="191">
        <f t="shared" si="1"/>
        <v>34282.301413497909</v>
      </c>
      <c r="G49" s="191">
        <f t="shared" si="2"/>
        <v>34282.301413497909</v>
      </c>
      <c r="H49" s="145"/>
    </row>
    <row r="50" spans="1:8" customFormat="1">
      <c r="A50" s="169" t="s">
        <v>737</v>
      </c>
      <c r="B50" s="194" t="s">
        <v>736</v>
      </c>
      <c r="C50" s="192">
        <v>1</v>
      </c>
      <c r="D50" s="191">
        <v>748811.7</v>
      </c>
      <c r="E50" s="191">
        <f t="shared" si="0"/>
        <v>99384.391797730423</v>
      </c>
      <c r="F50" s="191">
        <f t="shared" si="1"/>
        <v>99384.391797730423</v>
      </c>
      <c r="G50" s="191">
        <f t="shared" si="2"/>
        <v>99384.391797730423</v>
      </c>
      <c r="H50" s="145"/>
    </row>
    <row r="51" spans="1:8" customFormat="1">
      <c r="A51" s="169" t="s">
        <v>735</v>
      </c>
      <c r="B51" s="194" t="s">
        <v>734</v>
      </c>
      <c r="C51" s="192">
        <v>1</v>
      </c>
      <c r="D51" s="191">
        <v>150726.66</v>
      </c>
      <c r="E51" s="191">
        <f t="shared" si="0"/>
        <v>20004.86561815648</v>
      </c>
      <c r="F51" s="191">
        <f t="shared" si="1"/>
        <v>20004.86561815648</v>
      </c>
      <c r="G51" s="191">
        <f t="shared" si="2"/>
        <v>20004.86561815648</v>
      </c>
      <c r="H51" s="145"/>
    </row>
    <row r="52" spans="1:8" customFormat="1">
      <c r="A52" s="169" t="s">
        <v>733</v>
      </c>
      <c r="B52" s="194" t="s">
        <v>732</v>
      </c>
      <c r="C52" s="192">
        <v>1</v>
      </c>
      <c r="D52" s="191">
        <v>373048.4</v>
      </c>
      <c r="E52" s="191">
        <f t="shared" si="0"/>
        <v>49512.031322582785</v>
      </c>
      <c r="F52" s="191">
        <f t="shared" si="1"/>
        <v>49512.031322582785</v>
      </c>
      <c r="G52" s="191">
        <f t="shared" si="2"/>
        <v>49512.031322582785</v>
      </c>
      <c r="H52" s="145"/>
    </row>
    <row r="53" spans="1:8" customFormat="1">
      <c r="A53" s="169" t="s">
        <v>731</v>
      </c>
      <c r="B53" s="194" t="s">
        <v>730</v>
      </c>
      <c r="C53" s="192">
        <v>1</v>
      </c>
      <c r="D53" s="191">
        <v>335764.17</v>
      </c>
      <c r="E53" s="191">
        <f t="shared" si="0"/>
        <v>44563.563607405929</v>
      </c>
      <c r="F53" s="191">
        <f t="shared" si="1"/>
        <v>44563.563607405929</v>
      </c>
      <c r="G53" s="191">
        <f t="shared" si="2"/>
        <v>44563.563607405929</v>
      </c>
      <c r="H53" s="145"/>
    </row>
    <row r="54" spans="1:8" customFormat="1">
      <c r="A54" s="169" t="s">
        <v>729</v>
      </c>
      <c r="B54" s="194" t="s">
        <v>728</v>
      </c>
      <c r="C54" s="192">
        <v>1</v>
      </c>
      <c r="D54" s="191">
        <v>353010</v>
      </c>
      <c r="E54" s="191">
        <f t="shared" si="0"/>
        <v>46852.478598447138</v>
      </c>
      <c r="F54" s="191">
        <f t="shared" si="1"/>
        <v>46852.478598447138</v>
      </c>
      <c r="G54" s="191">
        <f t="shared" si="2"/>
        <v>46852.478598447138</v>
      </c>
      <c r="H54" s="145"/>
    </row>
    <row r="55" spans="1:8" customFormat="1">
      <c r="A55" s="169" t="s">
        <v>727</v>
      </c>
      <c r="B55" s="194" t="s">
        <v>726</v>
      </c>
      <c r="C55" s="192">
        <v>1</v>
      </c>
      <c r="D55" s="191">
        <v>168647.76</v>
      </c>
      <c r="E55" s="191">
        <f t="shared" si="0"/>
        <v>22383.404340035835</v>
      </c>
      <c r="F55" s="191">
        <f t="shared" si="1"/>
        <v>22383.404340035835</v>
      </c>
      <c r="G55" s="191">
        <f t="shared" si="2"/>
        <v>22383.404340035835</v>
      </c>
      <c r="H55" s="145"/>
    </row>
    <row r="56" spans="1:8" customFormat="1">
      <c r="A56" s="169" t="s">
        <v>725</v>
      </c>
      <c r="B56" s="194" t="s">
        <v>724</v>
      </c>
      <c r="C56" s="192">
        <v>1</v>
      </c>
      <c r="D56" s="191">
        <v>12633330</v>
      </c>
      <c r="E56" s="191">
        <f t="shared" si="0"/>
        <v>1676731.0372287477</v>
      </c>
      <c r="F56" s="191">
        <f t="shared" si="1"/>
        <v>1676731.0372287477</v>
      </c>
      <c r="G56" s="191">
        <f t="shared" si="2"/>
        <v>1676731.0372287477</v>
      </c>
      <c r="H56" s="145"/>
    </row>
    <row r="57" spans="1:8" customFormat="1">
      <c r="A57" s="169" t="s">
        <v>723</v>
      </c>
      <c r="B57" s="194" t="s">
        <v>722</v>
      </c>
      <c r="C57" s="192">
        <v>1</v>
      </c>
      <c r="D57" s="191">
        <v>28265.4</v>
      </c>
      <c r="E57" s="191">
        <f t="shared" si="0"/>
        <v>3751.4632689627711</v>
      </c>
      <c r="F57" s="191">
        <f t="shared" si="1"/>
        <v>3751.4632689627711</v>
      </c>
      <c r="G57" s="191">
        <f t="shared" si="2"/>
        <v>3751.4632689627711</v>
      </c>
      <c r="H57" s="145"/>
    </row>
    <row r="58" spans="1:8" customFormat="1">
      <c r="A58" s="169" t="s">
        <v>721</v>
      </c>
      <c r="B58" s="194" t="s">
        <v>720</v>
      </c>
      <c r="C58" s="192">
        <v>1</v>
      </c>
      <c r="D58" s="191">
        <v>319677</v>
      </c>
      <c r="E58" s="191">
        <f t="shared" si="0"/>
        <v>42428.42922556241</v>
      </c>
      <c r="F58" s="191">
        <f t="shared" si="1"/>
        <v>42428.42922556241</v>
      </c>
      <c r="G58" s="191">
        <f t="shared" si="2"/>
        <v>42428.42922556241</v>
      </c>
      <c r="H58" s="145"/>
    </row>
    <row r="59" spans="1:8" customFormat="1">
      <c r="A59" s="169" t="s">
        <v>719</v>
      </c>
      <c r="B59" s="194" t="s">
        <v>718</v>
      </c>
      <c r="C59" s="192">
        <v>1</v>
      </c>
      <c r="D59" s="191">
        <v>85868.56</v>
      </c>
      <c r="E59" s="191">
        <f t="shared" si="0"/>
        <v>11396.716437719821</v>
      </c>
      <c r="F59" s="191">
        <f t="shared" si="1"/>
        <v>11396.716437719821</v>
      </c>
      <c r="G59" s="191">
        <f t="shared" si="2"/>
        <v>11396.716437719821</v>
      </c>
      <c r="H59" s="145"/>
    </row>
    <row r="60" spans="1:8" customFormat="1">
      <c r="A60" s="169" t="s">
        <v>717</v>
      </c>
      <c r="B60" s="194" t="s">
        <v>269</v>
      </c>
      <c r="C60" s="192">
        <v>1</v>
      </c>
      <c r="D60" s="191">
        <v>408338.48</v>
      </c>
      <c r="E60" s="191">
        <f t="shared" si="0"/>
        <v>54195.829849359608</v>
      </c>
      <c r="F60" s="191">
        <f t="shared" si="1"/>
        <v>54195.829849359608</v>
      </c>
      <c r="G60" s="191">
        <f t="shared" si="2"/>
        <v>54195.829849359608</v>
      </c>
      <c r="H60" s="145"/>
    </row>
    <row r="61" spans="1:8" customFormat="1">
      <c r="A61" s="169" t="s">
        <v>716</v>
      </c>
      <c r="B61" s="194" t="s">
        <v>715</v>
      </c>
      <c r="C61" s="192">
        <v>1</v>
      </c>
      <c r="D61" s="191">
        <v>51069.599999999999</v>
      </c>
      <c r="E61" s="191">
        <f t="shared" si="0"/>
        <v>6778.1007366115864</v>
      </c>
      <c r="F61" s="191">
        <f t="shared" si="1"/>
        <v>6778.1007366115864</v>
      </c>
      <c r="G61" s="191">
        <f t="shared" si="2"/>
        <v>6778.1007366115864</v>
      </c>
      <c r="H61" s="145"/>
    </row>
    <row r="62" spans="1:8" customFormat="1">
      <c r="A62" s="169" t="s">
        <v>714</v>
      </c>
      <c r="B62" s="194" t="s">
        <v>713</v>
      </c>
      <c r="C62" s="192">
        <v>1</v>
      </c>
      <c r="D62" s="191">
        <v>54653.82</v>
      </c>
      <c r="E62" s="191">
        <f t="shared" si="0"/>
        <v>7253.8084809874572</v>
      </c>
      <c r="F62" s="191">
        <f t="shared" si="1"/>
        <v>7253.8084809874572</v>
      </c>
      <c r="G62" s="191">
        <f t="shared" si="2"/>
        <v>7253.8084809874572</v>
      </c>
      <c r="H62" s="145"/>
    </row>
    <row r="63" spans="1:8" customFormat="1">
      <c r="A63" s="169" t="s">
        <v>712</v>
      </c>
      <c r="B63" s="194" t="s">
        <v>711</v>
      </c>
      <c r="C63" s="192">
        <v>1</v>
      </c>
      <c r="D63" s="191">
        <v>110000</v>
      </c>
      <c r="E63" s="191">
        <f t="shared" si="0"/>
        <v>14599.508925608865</v>
      </c>
      <c r="F63" s="191">
        <f t="shared" si="1"/>
        <v>14599.508925608865</v>
      </c>
      <c r="G63" s="191">
        <f t="shared" si="2"/>
        <v>14599.508925608865</v>
      </c>
      <c r="H63" s="145"/>
    </row>
    <row r="64" spans="1:8" customFormat="1">
      <c r="A64" s="169" t="s">
        <v>710</v>
      </c>
      <c r="B64" s="194" t="s">
        <v>709</v>
      </c>
      <c r="C64" s="192">
        <v>1</v>
      </c>
      <c r="D64" s="191">
        <v>49307.65</v>
      </c>
      <c r="E64" s="191">
        <f t="shared" si="0"/>
        <v>6544.2497843254359</v>
      </c>
      <c r="F64" s="191">
        <f t="shared" si="1"/>
        <v>6544.2497843254359</v>
      </c>
      <c r="G64" s="191">
        <f t="shared" si="2"/>
        <v>6544.2497843254359</v>
      </c>
      <c r="H64" s="145"/>
    </row>
    <row r="65" spans="1:8" customFormat="1">
      <c r="A65" s="169" t="s">
        <v>708</v>
      </c>
      <c r="B65" s="194" t="s">
        <v>707</v>
      </c>
      <c r="C65" s="192">
        <v>1</v>
      </c>
      <c r="D65" s="191">
        <v>27375</v>
      </c>
      <c r="E65" s="191">
        <f t="shared" si="0"/>
        <v>3633.2868803503879</v>
      </c>
      <c r="F65" s="191">
        <f t="shared" si="1"/>
        <v>3633.2868803503879</v>
      </c>
      <c r="G65" s="191">
        <f t="shared" si="2"/>
        <v>3633.2868803503879</v>
      </c>
      <c r="H65" s="145"/>
    </row>
    <row r="66" spans="1:8" customFormat="1">
      <c r="A66" s="169" t="s">
        <v>706</v>
      </c>
      <c r="B66" s="194" t="s">
        <v>705</v>
      </c>
      <c r="C66" s="192">
        <v>1</v>
      </c>
      <c r="D66" s="191">
        <v>13750</v>
      </c>
      <c r="E66" s="191">
        <f t="shared" si="0"/>
        <v>1824.9386157011081</v>
      </c>
      <c r="F66" s="191">
        <f t="shared" si="1"/>
        <v>1824.9386157011081</v>
      </c>
      <c r="G66" s="191">
        <f t="shared" si="2"/>
        <v>1824.9386157011081</v>
      </c>
      <c r="H66" s="145"/>
    </row>
    <row r="67" spans="1:8" customFormat="1">
      <c r="A67" s="169" t="s">
        <v>704</v>
      </c>
      <c r="B67" s="194" t="s">
        <v>703</v>
      </c>
      <c r="C67" s="192">
        <v>1</v>
      </c>
      <c r="D67" s="191">
        <v>109888.2</v>
      </c>
      <c r="E67" s="191">
        <f t="shared" si="0"/>
        <v>14584.67051562811</v>
      </c>
      <c r="F67" s="191">
        <f t="shared" si="1"/>
        <v>14584.67051562811</v>
      </c>
      <c r="G67" s="191">
        <f t="shared" si="2"/>
        <v>14584.67051562811</v>
      </c>
      <c r="H67" s="145"/>
    </row>
    <row r="68" spans="1:8" customFormat="1">
      <c r="A68" s="169" t="s">
        <v>702</v>
      </c>
      <c r="B68" s="194" t="s">
        <v>701</v>
      </c>
      <c r="C68" s="192">
        <v>1</v>
      </c>
      <c r="D68" s="191">
        <v>22494.38</v>
      </c>
      <c r="E68" s="191">
        <f t="shared" si="0"/>
        <v>2985.5172871457958</v>
      </c>
      <c r="F68" s="191">
        <f t="shared" si="1"/>
        <v>2985.5172871457958</v>
      </c>
      <c r="G68" s="191">
        <f t="shared" si="2"/>
        <v>2985.5172871457958</v>
      </c>
      <c r="H68" s="145"/>
    </row>
    <row r="69" spans="1:8" customFormat="1">
      <c r="A69" s="169" t="s">
        <v>700</v>
      </c>
      <c r="B69" s="194" t="s">
        <v>699</v>
      </c>
      <c r="C69" s="192">
        <v>1</v>
      </c>
      <c r="D69" s="191">
        <v>59524.88</v>
      </c>
      <c r="E69" s="191">
        <f t="shared" ref="E69:E132" si="3">D69/7.5345</f>
        <v>7900.3092441436056</v>
      </c>
      <c r="F69" s="191">
        <f t="shared" ref="F69:F132" si="4">D69/7.5345</f>
        <v>7900.3092441436056</v>
      </c>
      <c r="G69" s="191">
        <f t="shared" ref="G69:G132" si="5">D69/7.5345</f>
        <v>7900.3092441436056</v>
      </c>
      <c r="H69" s="145"/>
    </row>
    <row r="70" spans="1:8" customFormat="1">
      <c r="A70" s="169" t="s">
        <v>698</v>
      </c>
      <c r="B70" s="194" t="s">
        <v>697</v>
      </c>
      <c r="C70" s="192">
        <v>1</v>
      </c>
      <c r="D70" s="191">
        <v>34167.480000000003</v>
      </c>
      <c r="E70" s="191">
        <f t="shared" si="3"/>
        <v>4534.8039020505676</v>
      </c>
      <c r="F70" s="191">
        <f t="shared" si="4"/>
        <v>4534.8039020505676</v>
      </c>
      <c r="G70" s="191">
        <f t="shared" si="5"/>
        <v>4534.8039020505676</v>
      </c>
      <c r="H70" s="145"/>
    </row>
    <row r="71" spans="1:8" customFormat="1">
      <c r="A71" s="169" t="s">
        <v>696</v>
      </c>
      <c r="B71" s="194" t="s">
        <v>695</v>
      </c>
      <c r="C71" s="192">
        <v>1</v>
      </c>
      <c r="D71" s="191">
        <v>66437.5</v>
      </c>
      <c r="E71" s="191">
        <f t="shared" si="3"/>
        <v>8817.7715840467172</v>
      </c>
      <c r="F71" s="191">
        <f t="shared" si="4"/>
        <v>8817.7715840467172</v>
      </c>
      <c r="G71" s="191">
        <f t="shared" si="5"/>
        <v>8817.7715840467172</v>
      </c>
      <c r="H71" s="145"/>
    </row>
    <row r="72" spans="1:8" customFormat="1">
      <c r="A72" s="169" t="s">
        <v>694</v>
      </c>
      <c r="B72" s="194" t="s">
        <v>693</v>
      </c>
      <c r="C72" s="192">
        <v>1</v>
      </c>
      <c r="D72" s="191">
        <v>8375</v>
      </c>
      <c r="E72" s="191">
        <f t="shared" si="3"/>
        <v>1111.5535204724931</v>
      </c>
      <c r="F72" s="191">
        <f t="shared" si="4"/>
        <v>1111.5535204724931</v>
      </c>
      <c r="G72" s="191">
        <f t="shared" si="5"/>
        <v>1111.5535204724931</v>
      </c>
      <c r="H72" s="145"/>
    </row>
    <row r="73" spans="1:8" customFormat="1">
      <c r="A73" s="169" t="s">
        <v>692</v>
      </c>
      <c r="B73" s="194" t="s">
        <v>691</v>
      </c>
      <c r="C73" s="192">
        <v>1</v>
      </c>
      <c r="D73" s="191">
        <v>2551250</v>
      </c>
      <c r="E73" s="191">
        <f t="shared" si="3"/>
        <v>338609.06496781472</v>
      </c>
      <c r="F73" s="191">
        <f t="shared" si="4"/>
        <v>338609.06496781472</v>
      </c>
      <c r="G73" s="191">
        <f t="shared" si="5"/>
        <v>338609.06496781472</v>
      </c>
      <c r="H73" s="145"/>
    </row>
    <row r="74" spans="1:8" customFormat="1">
      <c r="A74" s="169" t="s">
        <v>690</v>
      </c>
      <c r="B74" s="194" t="s">
        <v>689</v>
      </c>
      <c r="C74" s="192">
        <v>1</v>
      </c>
      <c r="D74" s="191">
        <v>60000</v>
      </c>
      <c r="E74" s="191">
        <f t="shared" si="3"/>
        <v>7963.3685048775624</v>
      </c>
      <c r="F74" s="191">
        <f t="shared" si="4"/>
        <v>7963.3685048775624</v>
      </c>
      <c r="G74" s="191">
        <f t="shared" si="5"/>
        <v>7963.3685048775624</v>
      </c>
      <c r="H74" s="145"/>
    </row>
    <row r="75" spans="1:8" customFormat="1">
      <c r="A75" s="169" t="s">
        <v>688</v>
      </c>
      <c r="B75" s="194" t="s">
        <v>687</v>
      </c>
      <c r="C75" s="192">
        <v>1</v>
      </c>
      <c r="D75" s="191">
        <v>267250</v>
      </c>
      <c r="E75" s="191">
        <f t="shared" si="3"/>
        <v>35470.170548808812</v>
      </c>
      <c r="F75" s="191">
        <f t="shared" si="4"/>
        <v>35470.170548808812</v>
      </c>
      <c r="G75" s="191">
        <f t="shared" si="5"/>
        <v>35470.170548808812</v>
      </c>
      <c r="H75" s="145"/>
    </row>
    <row r="76" spans="1:8" customFormat="1">
      <c r="A76" s="169" t="s">
        <v>686</v>
      </c>
      <c r="B76" s="194" t="s">
        <v>685</v>
      </c>
      <c r="C76" s="192">
        <v>1</v>
      </c>
      <c r="D76" s="191">
        <v>39375</v>
      </c>
      <c r="E76" s="191">
        <f t="shared" si="3"/>
        <v>5225.9605813259004</v>
      </c>
      <c r="F76" s="191">
        <f t="shared" si="4"/>
        <v>5225.9605813259004</v>
      </c>
      <c r="G76" s="191">
        <f t="shared" si="5"/>
        <v>5225.9605813259004</v>
      </c>
      <c r="H76" s="145"/>
    </row>
    <row r="77" spans="1:8" customFormat="1">
      <c r="A77" s="169" t="s">
        <v>684</v>
      </c>
      <c r="B77" s="194" t="s">
        <v>683</v>
      </c>
      <c r="C77" s="192">
        <v>1</v>
      </c>
      <c r="D77" s="191">
        <v>217161.25</v>
      </c>
      <c r="E77" s="191">
        <f t="shared" si="3"/>
        <v>28822.250978830711</v>
      </c>
      <c r="F77" s="191">
        <f t="shared" si="4"/>
        <v>28822.250978830711</v>
      </c>
      <c r="G77" s="191">
        <f t="shared" si="5"/>
        <v>28822.250978830711</v>
      </c>
      <c r="H77" s="145"/>
    </row>
    <row r="78" spans="1:8" customFormat="1">
      <c r="A78" s="169" t="s">
        <v>682</v>
      </c>
      <c r="B78" s="194" t="s">
        <v>681</v>
      </c>
      <c r="C78" s="192">
        <v>1</v>
      </c>
      <c r="D78" s="191">
        <v>52478.14</v>
      </c>
      <c r="E78" s="191">
        <f t="shared" si="3"/>
        <v>6965.0461211759239</v>
      </c>
      <c r="F78" s="191">
        <f t="shared" si="4"/>
        <v>6965.0461211759239</v>
      </c>
      <c r="G78" s="191">
        <f t="shared" si="5"/>
        <v>6965.0461211759239</v>
      </c>
      <c r="H78" s="145"/>
    </row>
    <row r="79" spans="1:8" customFormat="1">
      <c r="A79" s="169" t="s">
        <v>680</v>
      </c>
      <c r="B79" s="194" t="s">
        <v>678</v>
      </c>
      <c r="C79" s="192">
        <v>1</v>
      </c>
      <c r="D79" s="191">
        <v>68705</v>
      </c>
      <c r="E79" s="191">
        <f t="shared" si="3"/>
        <v>9118.7205521268825</v>
      </c>
      <c r="F79" s="191">
        <f t="shared" si="4"/>
        <v>9118.7205521268825</v>
      </c>
      <c r="G79" s="191">
        <f t="shared" si="5"/>
        <v>9118.7205521268825</v>
      </c>
      <c r="H79" s="145"/>
    </row>
    <row r="80" spans="1:8" customFormat="1">
      <c r="A80" s="169" t="s">
        <v>679</v>
      </c>
      <c r="B80" s="194" t="s">
        <v>678</v>
      </c>
      <c r="C80" s="192">
        <v>1</v>
      </c>
      <c r="D80" s="191">
        <v>68705</v>
      </c>
      <c r="E80" s="191">
        <f t="shared" si="3"/>
        <v>9118.7205521268825</v>
      </c>
      <c r="F80" s="191">
        <f t="shared" si="4"/>
        <v>9118.7205521268825</v>
      </c>
      <c r="G80" s="191">
        <f t="shared" si="5"/>
        <v>9118.7205521268825</v>
      </c>
      <c r="H80" s="145"/>
    </row>
    <row r="81" spans="1:8" customFormat="1">
      <c r="A81" s="169" t="s">
        <v>677</v>
      </c>
      <c r="B81" s="194" t="s">
        <v>671</v>
      </c>
      <c r="C81" s="192">
        <v>1</v>
      </c>
      <c r="D81" s="191">
        <v>37895</v>
      </c>
      <c r="E81" s="191">
        <f t="shared" si="3"/>
        <v>5029.530824872254</v>
      </c>
      <c r="F81" s="191">
        <f t="shared" si="4"/>
        <v>5029.530824872254</v>
      </c>
      <c r="G81" s="191">
        <f t="shared" si="5"/>
        <v>5029.530824872254</v>
      </c>
      <c r="H81" s="145"/>
    </row>
    <row r="82" spans="1:8" customFormat="1">
      <c r="A82" s="169" t="s">
        <v>676</v>
      </c>
      <c r="B82" s="194" t="s">
        <v>675</v>
      </c>
      <c r="C82" s="192">
        <v>1</v>
      </c>
      <c r="D82" s="191">
        <v>37895</v>
      </c>
      <c r="E82" s="191">
        <f t="shared" si="3"/>
        <v>5029.530824872254</v>
      </c>
      <c r="F82" s="191">
        <f t="shared" si="4"/>
        <v>5029.530824872254</v>
      </c>
      <c r="G82" s="191">
        <f t="shared" si="5"/>
        <v>5029.530824872254</v>
      </c>
      <c r="H82" s="145"/>
    </row>
    <row r="83" spans="1:8" customFormat="1">
      <c r="A83" s="169" t="s">
        <v>674</v>
      </c>
      <c r="B83" s="194" t="s">
        <v>671</v>
      </c>
      <c r="C83" s="192">
        <v>1</v>
      </c>
      <c r="D83" s="191">
        <v>37895</v>
      </c>
      <c r="E83" s="191">
        <f t="shared" si="3"/>
        <v>5029.530824872254</v>
      </c>
      <c r="F83" s="191">
        <f t="shared" si="4"/>
        <v>5029.530824872254</v>
      </c>
      <c r="G83" s="191">
        <f t="shared" si="5"/>
        <v>5029.530824872254</v>
      </c>
      <c r="H83" s="145"/>
    </row>
    <row r="84" spans="1:8" customFormat="1">
      <c r="A84" s="169" t="s">
        <v>673</v>
      </c>
      <c r="B84" s="194" t="s">
        <v>671</v>
      </c>
      <c r="C84" s="192">
        <v>1</v>
      </c>
      <c r="D84" s="191">
        <v>37895</v>
      </c>
      <c r="E84" s="191">
        <f t="shared" si="3"/>
        <v>5029.530824872254</v>
      </c>
      <c r="F84" s="191">
        <f t="shared" si="4"/>
        <v>5029.530824872254</v>
      </c>
      <c r="G84" s="191">
        <f t="shared" si="5"/>
        <v>5029.530824872254</v>
      </c>
      <c r="H84" s="145"/>
    </row>
    <row r="85" spans="1:8" customFormat="1">
      <c r="A85" s="169" t="s">
        <v>672</v>
      </c>
      <c r="B85" s="194" t="s">
        <v>671</v>
      </c>
      <c r="C85" s="192">
        <v>1</v>
      </c>
      <c r="D85" s="191">
        <v>37895</v>
      </c>
      <c r="E85" s="191">
        <f t="shared" si="3"/>
        <v>5029.530824872254</v>
      </c>
      <c r="F85" s="191">
        <f t="shared" si="4"/>
        <v>5029.530824872254</v>
      </c>
      <c r="G85" s="191">
        <f t="shared" si="5"/>
        <v>5029.530824872254</v>
      </c>
      <c r="H85" s="145"/>
    </row>
    <row r="86" spans="1:8" customFormat="1">
      <c r="A86" s="169" t="s">
        <v>670</v>
      </c>
      <c r="B86" s="194" t="s">
        <v>669</v>
      </c>
      <c r="C86" s="192">
        <v>1</v>
      </c>
      <c r="D86" s="191">
        <v>1122360</v>
      </c>
      <c r="E86" s="191">
        <f t="shared" si="3"/>
        <v>148962.77125223968</v>
      </c>
      <c r="F86" s="191">
        <f t="shared" si="4"/>
        <v>148962.77125223968</v>
      </c>
      <c r="G86" s="191">
        <f t="shared" si="5"/>
        <v>148962.77125223968</v>
      </c>
      <c r="H86" s="145"/>
    </row>
    <row r="87" spans="1:8" customFormat="1">
      <c r="A87" s="169" t="s">
        <v>668</v>
      </c>
      <c r="B87" s="194" t="s">
        <v>667</v>
      </c>
      <c r="C87" s="192">
        <v>1</v>
      </c>
      <c r="D87" s="191">
        <v>198375</v>
      </c>
      <c r="E87" s="191">
        <f t="shared" si="3"/>
        <v>26328.887119251442</v>
      </c>
      <c r="F87" s="191">
        <f t="shared" si="4"/>
        <v>26328.887119251442</v>
      </c>
      <c r="G87" s="191">
        <f t="shared" si="5"/>
        <v>26328.887119251442</v>
      </c>
      <c r="H87" s="145"/>
    </row>
    <row r="88" spans="1:8" customFormat="1">
      <c r="A88" s="169" t="s">
        <v>666</v>
      </c>
      <c r="B88" s="194" t="s">
        <v>665</v>
      </c>
      <c r="C88" s="192">
        <v>1</v>
      </c>
      <c r="D88" s="191">
        <v>52657.5</v>
      </c>
      <c r="E88" s="191">
        <f t="shared" si="3"/>
        <v>6988.8512840931708</v>
      </c>
      <c r="F88" s="191">
        <f t="shared" si="4"/>
        <v>6988.8512840931708</v>
      </c>
      <c r="G88" s="191">
        <f t="shared" si="5"/>
        <v>6988.8512840931708</v>
      </c>
      <c r="H88" s="145"/>
    </row>
    <row r="89" spans="1:8" customFormat="1">
      <c r="A89" s="169" t="s">
        <v>664</v>
      </c>
      <c r="B89" s="194" t="s">
        <v>663</v>
      </c>
      <c r="C89" s="192">
        <v>1</v>
      </c>
      <c r="D89" s="191">
        <v>31715</v>
      </c>
      <c r="E89" s="191">
        <f t="shared" si="3"/>
        <v>4209.3038688698653</v>
      </c>
      <c r="F89" s="191">
        <f t="shared" si="4"/>
        <v>4209.3038688698653</v>
      </c>
      <c r="G89" s="191">
        <f t="shared" si="5"/>
        <v>4209.3038688698653</v>
      </c>
      <c r="H89" s="145"/>
    </row>
    <row r="90" spans="1:8" customFormat="1">
      <c r="A90" s="169" t="s">
        <v>662</v>
      </c>
      <c r="B90" s="194" t="s">
        <v>661</v>
      </c>
      <c r="C90" s="192">
        <v>1</v>
      </c>
      <c r="D90" s="191">
        <v>167182.5</v>
      </c>
      <c r="E90" s="191">
        <f t="shared" si="3"/>
        <v>22188.93091777822</v>
      </c>
      <c r="F90" s="191">
        <f t="shared" si="4"/>
        <v>22188.93091777822</v>
      </c>
      <c r="G90" s="191">
        <f t="shared" si="5"/>
        <v>22188.93091777822</v>
      </c>
      <c r="H90" s="145"/>
    </row>
    <row r="91" spans="1:8" customFormat="1">
      <c r="A91" s="169" t="s">
        <v>660</v>
      </c>
      <c r="B91" s="194" t="s">
        <v>659</v>
      </c>
      <c r="C91" s="192">
        <v>1</v>
      </c>
      <c r="D91" s="191">
        <v>47844.5</v>
      </c>
      <c r="E91" s="191">
        <f t="shared" si="3"/>
        <v>6350.056407193576</v>
      </c>
      <c r="F91" s="191">
        <f t="shared" si="4"/>
        <v>6350.056407193576</v>
      </c>
      <c r="G91" s="191">
        <f t="shared" si="5"/>
        <v>6350.056407193576</v>
      </c>
      <c r="H91" s="145"/>
    </row>
    <row r="92" spans="1:8" customFormat="1">
      <c r="A92" s="169" t="s">
        <v>658</v>
      </c>
      <c r="B92" s="194" t="s">
        <v>656</v>
      </c>
      <c r="C92" s="192">
        <v>1</v>
      </c>
      <c r="D92" s="191">
        <v>15247</v>
      </c>
      <c r="E92" s="191">
        <f t="shared" si="3"/>
        <v>2023.6246598978032</v>
      </c>
      <c r="F92" s="191">
        <f t="shared" si="4"/>
        <v>2023.6246598978032</v>
      </c>
      <c r="G92" s="191">
        <f t="shared" si="5"/>
        <v>2023.6246598978032</v>
      </c>
      <c r="H92" s="145"/>
    </row>
    <row r="93" spans="1:8" customFormat="1">
      <c r="A93" s="169" t="s">
        <v>657</v>
      </c>
      <c r="B93" s="194" t="s">
        <v>656</v>
      </c>
      <c r="C93" s="192">
        <v>1</v>
      </c>
      <c r="D93" s="191">
        <v>15247</v>
      </c>
      <c r="E93" s="191">
        <f t="shared" si="3"/>
        <v>2023.6246598978032</v>
      </c>
      <c r="F93" s="191">
        <f t="shared" si="4"/>
        <v>2023.6246598978032</v>
      </c>
      <c r="G93" s="191">
        <f t="shared" si="5"/>
        <v>2023.6246598978032</v>
      </c>
      <c r="H93" s="145"/>
    </row>
    <row r="94" spans="1:8" customFormat="1">
      <c r="A94" s="169" t="s">
        <v>655</v>
      </c>
      <c r="B94" s="194" t="s">
        <v>654</v>
      </c>
      <c r="C94" s="192">
        <v>1</v>
      </c>
      <c r="D94" s="191">
        <v>10325.700000000001</v>
      </c>
      <c r="E94" s="191">
        <f t="shared" si="3"/>
        <v>1370.4559028469043</v>
      </c>
      <c r="F94" s="191">
        <f t="shared" si="4"/>
        <v>1370.4559028469043</v>
      </c>
      <c r="G94" s="191">
        <f t="shared" si="5"/>
        <v>1370.4559028469043</v>
      </c>
      <c r="H94" s="145"/>
    </row>
    <row r="95" spans="1:8" customFormat="1">
      <c r="A95" s="169" t="s">
        <v>653</v>
      </c>
      <c r="B95" s="194" t="s">
        <v>652</v>
      </c>
      <c r="C95" s="192">
        <v>1</v>
      </c>
      <c r="D95" s="191">
        <v>408311.5</v>
      </c>
      <c r="E95" s="191">
        <f t="shared" si="3"/>
        <v>54192.248987988583</v>
      </c>
      <c r="F95" s="191">
        <f t="shared" si="4"/>
        <v>54192.248987988583</v>
      </c>
      <c r="G95" s="191">
        <f t="shared" si="5"/>
        <v>54192.248987988583</v>
      </c>
      <c r="H95" s="145"/>
    </row>
    <row r="96" spans="1:8" customFormat="1">
      <c r="A96" s="169" t="s">
        <v>651</v>
      </c>
      <c r="B96" s="194" t="s">
        <v>650</v>
      </c>
      <c r="C96" s="192">
        <v>1</v>
      </c>
      <c r="D96" s="191">
        <v>157237.5</v>
      </c>
      <c r="E96" s="191">
        <f t="shared" si="3"/>
        <v>20869.002588094761</v>
      </c>
      <c r="F96" s="191">
        <f t="shared" si="4"/>
        <v>20869.002588094761</v>
      </c>
      <c r="G96" s="191">
        <f t="shared" si="5"/>
        <v>20869.002588094761</v>
      </c>
      <c r="H96" s="145"/>
    </row>
    <row r="97" spans="1:8" customFormat="1">
      <c r="A97" s="169" t="s">
        <v>649</v>
      </c>
      <c r="B97" s="194" t="s">
        <v>345</v>
      </c>
      <c r="C97" s="192">
        <v>1</v>
      </c>
      <c r="D97" s="191">
        <v>17921.25</v>
      </c>
      <c r="E97" s="191">
        <f t="shared" si="3"/>
        <v>2378.5586303006171</v>
      </c>
      <c r="F97" s="191">
        <f t="shared" si="4"/>
        <v>2378.5586303006171</v>
      </c>
      <c r="G97" s="191">
        <f t="shared" si="5"/>
        <v>2378.5586303006171</v>
      </c>
      <c r="H97" s="145"/>
    </row>
    <row r="98" spans="1:8" customFormat="1">
      <c r="A98" s="169" t="s">
        <v>648</v>
      </c>
      <c r="B98" s="194" t="s">
        <v>647</v>
      </c>
      <c r="C98" s="192">
        <v>1</v>
      </c>
      <c r="D98" s="191">
        <v>87497.5</v>
      </c>
      <c r="E98" s="191">
        <f t="shared" si="3"/>
        <v>11612.913929258742</v>
      </c>
      <c r="F98" s="191">
        <f t="shared" si="4"/>
        <v>11612.913929258742</v>
      </c>
      <c r="G98" s="191">
        <f t="shared" si="5"/>
        <v>11612.913929258742</v>
      </c>
      <c r="H98" s="145"/>
    </row>
    <row r="99" spans="1:8" customFormat="1">
      <c r="A99" s="169" t="s">
        <v>646</v>
      </c>
      <c r="B99" s="194" t="s">
        <v>645</v>
      </c>
      <c r="C99" s="192">
        <v>1</v>
      </c>
      <c r="D99" s="191">
        <v>36672.19</v>
      </c>
      <c r="E99" s="191">
        <f t="shared" si="3"/>
        <v>4867.2360475147652</v>
      </c>
      <c r="F99" s="191">
        <f t="shared" si="4"/>
        <v>4867.2360475147652</v>
      </c>
      <c r="G99" s="191">
        <f t="shared" si="5"/>
        <v>4867.2360475147652</v>
      </c>
      <c r="H99" s="145"/>
    </row>
    <row r="100" spans="1:8" customFormat="1">
      <c r="A100" s="169" t="s">
        <v>644</v>
      </c>
      <c r="B100" s="194" t="s">
        <v>643</v>
      </c>
      <c r="C100" s="192">
        <v>1</v>
      </c>
      <c r="D100" s="191">
        <v>86742.54</v>
      </c>
      <c r="E100" s="191">
        <f t="shared" si="3"/>
        <v>11512.713517818036</v>
      </c>
      <c r="F100" s="191">
        <f t="shared" si="4"/>
        <v>11512.713517818036</v>
      </c>
      <c r="G100" s="191">
        <f t="shared" si="5"/>
        <v>11512.713517818036</v>
      </c>
      <c r="H100" s="145"/>
    </row>
    <row r="101" spans="1:8" customFormat="1">
      <c r="A101" s="169" t="s">
        <v>642</v>
      </c>
      <c r="B101" s="194" t="s">
        <v>641</v>
      </c>
      <c r="C101" s="192">
        <v>1</v>
      </c>
      <c r="D101" s="191">
        <v>32357.5</v>
      </c>
      <c r="E101" s="191">
        <f t="shared" si="3"/>
        <v>4294.5782732762627</v>
      </c>
      <c r="F101" s="191">
        <f t="shared" si="4"/>
        <v>4294.5782732762627</v>
      </c>
      <c r="G101" s="191">
        <f t="shared" si="5"/>
        <v>4294.5782732762627</v>
      </c>
      <c r="H101" s="145"/>
    </row>
    <row r="102" spans="1:8" customFormat="1">
      <c r="A102" s="169" t="s">
        <v>640</v>
      </c>
      <c r="B102" s="194" t="s">
        <v>639</v>
      </c>
      <c r="C102" s="192">
        <v>1</v>
      </c>
      <c r="D102" s="191">
        <v>168750</v>
      </c>
      <c r="E102" s="191">
        <f t="shared" si="3"/>
        <v>22396.973919968146</v>
      </c>
      <c r="F102" s="191">
        <f t="shared" si="4"/>
        <v>22396.973919968146</v>
      </c>
      <c r="G102" s="191">
        <f t="shared" si="5"/>
        <v>22396.973919968146</v>
      </c>
      <c r="H102" s="145"/>
    </row>
    <row r="103" spans="1:8" customFormat="1">
      <c r="A103" s="169" t="s">
        <v>638</v>
      </c>
      <c r="B103" s="194" t="s">
        <v>637</v>
      </c>
      <c r="C103" s="192">
        <v>1</v>
      </c>
      <c r="D103" s="191">
        <v>240761.2</v>
      </c>
      <c r="E103" s="191">
        <f t="shared" si="3"/>
        <v>31954.502621275467</v>
      </c>
      <c r="F103" s="191">
        <f t="shared" si="4"/>
        <v>31954.502621275467</v>
      </c>
      <c r="G103" s="191">
        <f t="shared" si="5"/>
        <v>31954.502621275467</v>
      </c>
      <c r="H103" s="145"/>
    </row>
    <row r="104" spans="1:8" customFormat="1">
      <c r="A104" s="169" t="s">
        <v>636</v>
      </c>
      <c r="B104" s="194" t="s">
        <v>635</v>
      </c>
      <c r="C104" s="192">
        <v>1</v>
      </c>
      <c r="D104" s="191">
        <v>13125</v>
      </c>
      <c r="E104" s="191">
        <f t="shared" si="3"/>
        <v>1741.9868604419669</v>
      </c>
      <c r="F104" s="191">
        <f t="shared" si="4"/>
        <v>1741.9868604419669</v>
      </c>
      <c r="G104" s="191">
        <f t="shared" si="5"/>
        <v>1741.9868604419669</v>
      </c>
      <c r="H104" s="145"/>
    </row>
    <row r="105" spans="1:8" customFormat="1">
      <c r="A105" s="169" t="s">
        <v>634</v>
      </c>
      <c r="B105" s="194" t="s">
        <v>633</v>
      </c>
      <c r="C105" s="192">
        <v>1</v>
      </c>
      <c r="D105" s="191">
        <v>186459.75</v>
      </c>
      <c r="E105" s="191">
        <f t="shared" si="3"/>
        <v>24747.461676289069</v>
      </c>
      <c r="F105" s="191">
        <f t="shared" si="4"/>
        <v>24747.461676289069</v>
      </c>
      <c r="G105" s="191">
        <f t="shared" si="5"/>
        <v>24747.461676289069</v>
      </c>
      <c r="H105" s="145"/>
    </row>
    <row r="106" spans="1:8" customFormat="1">
      <c r="A106" s="169" t="s">
        <v>632</v>
      </c>
      <c r="B106" s="194" t="s">
        <v>625</v>
      </c>
      <c r="C106" s="192">
        <v>1</v>
      </c>
      <c r="D106" s="191">
        <v>36750</v>
      </c>
      <c r="E106" s="191">
        <f t="shared" si="3"/>
        <v>4877.5632092375072</v>
      </c>
      <c r="F106" s="191">
        <f t="shared" si="4"/>
        <v>4877.5632092375072</v>
      </c>
      <c r="G106" s="191">
        <f t="shared" si="5"/>
        <v>4877.5632092375072</v>
      </c>
      <c r="H106" s="145"/>
    </row>
    <row r="107" spans="1:8" customFormat="1">
      <c r="A107" s="169" t="s">
        <v>631</v>
      </c>
      <c r="B107" s="194" t="s">
        <v>630</v>
      </c>
      <c r="C107" s="192">
        <v>1</v>
      </c>
      <c r="D107" s="191">
        <v>18750</v>
      </c>
      <c r="E107" s="191">
        <f t="shared" si="3"/>
        <v>2488.5526577742385</v>
      </c>
      <c r="F107" s="191">
        <f t="shared" si="4"/>
        <v>2488.5526577742385</v>
      </c>
      <c r="G107" s="191">
        <f t="shared" si="5"/>
        <v>2488.5526577742385</v>
      </c>
      <c r="H107" s="145"/>
    </row>
    <row r="108" spans="1:8" customFormat="1">
      <c r="A108" s="169" t="s">
        <v>629</v>
      </c>
      <c r="B108" s="194" t="s">
        <v>625</v>
      </c>
      <c r="C108" s="192">
        <v>1</v>
      </c>
      <c r="D108" s="191">
        <v>10625</v>
      </c>
      <c r="E108" s="191">
        <f t="shared" si="3"/>
        <v>1410.1798394054017</v>
      </c>
      <c r="F108" s="191">
        <f t="shared" si="4"/>
        <v>1410.1798394054017</v>
      </c>
      <c r="G108" s="191">
        <f t="shared" si="5"/>
        <v>1410.1798394054017</v>
      </c>
      <c r="H108" s="145"/>
    </row>
    <row r="109" spans="1:8" customFormat="1">
      <c r="A109" s="169" t="s">
        <v>628</v>
      </c>
      <c r="B109" s="194" t="s">
        <v>625</v>
      </c>
      <c r="C109" s="192">
        <v>1</v>
      </c>
      <c r="D109" s="191">
        <v>10625</v>
      </c>
      <c r="E109" s="191">
        <f t="shared" si="3"/>
        <v>1410.1798394054017</v>
      </c>
      <c r="F109" s="191">
        <f t="shared" si="4"/>
        <v>1410.1798394054017</v>
      </c>
      <c r="G109" s="191">
        <f t="shared" si="5"/>
        <v>1410.1798394054017</v>
      </c>
      <c r="H109" s="145"/>
    </row>
    <row r="110" spans="1:8" customFormat="1">
      <c r="A110" s="169" t="s">
        <v>627</v>
      </c>
      <c r="B110" s="194" t="s">
        <v>625</v>
      </c>
      <c r="C110" s="192">
        <v>1</v>
      </c>
      <c r="D110" s="191">
        <v>10625</v>
      </c>
      <c r="E110" s="191">
        <f t="shared" si="3"/>
        <v>1410.1798394054017</v>
      </c>
      <c r="F110" s="191">
        <f t="shared" si="4"/>
        <v>1410.1798394054017</v>
      </c>
      <c r="G110" s="191">
        <f t="shared" si="5"/>
        <v>1410.1798394054017</v>
      </c>
      <c r="H110" s="145"/>
    </row>
    <row r="111" spans="1:8" customFormat="1">
      <c r="A111" s="169" t="s">
        <v>626</v>
      </c>
      <c r="B111" s="194" t="s">
        <v>625</v>
      </c>
      <c r="C111" s="192">
        <v>1</v>
      </c>
      <c r="D111" s="191">
        <v>10625</v>
      </c>
      <c r="E111" s="191">
        <f t="shared" si="3"/>
        <v>1410.1798394054017</v>
      </c>
      <c r="F111" s="191">
        <f t="shared" si="4"/>
        <v>1410.1798394054017</v>
      </c>
      <c r="G111" s="191">
        <f t="shared" si="5"/>
        <v>1410.1798394054017</v>
      </c>
      <c r="H111" s="145"/>
    </row>
    <row r="112" spans="1:8" customFormat="1">
      <c r="A112" s="169" t="s">
        <v>624</v>
      </c>
      <c r="B112" s="194" t="s">
        <v>509</v>
      </c>
      <c r="C112" s="192">
        <v>1</v>
      </c>
      <c r="D112" s="191">
        <v>237500</v>
      </c>
      <c r="E112" s="191">
        <f t="shared" si="3"/>
        <v>31521.666998473687</v>
      </c>
      <c r="F112" s="191">
        <f t="shared" si="4"/>
        <v>31521.666998473687</v>
      </c>
      <c r="G112" s="191">
        <f t="shared" si="5"/>
        <v>31521.666998473687</v>
      </c>
      <c r="H112" s="145"/>
    </row>
    <row r="113" spans="1:8" customFormat="1">
      <c r="A113" s="169" t="s">
        <v>623</v>
      </c>
      <c r="B113" s="194" t="s">
        <v>622</v>
      </c>
      <c r="C113" s="192">
        <v>1</v>
      </c>
      <c r="D113" s="191">
        <v>36062.5</v>
      </c>
      <c r="E113" s="191">
        <f t="shared" si="3"/>
        <v>4786.316278452452</v>
      </c>
      <c r="F113" s="191">
        <f t="shared" si="4"/>
        <v>4786.316278452452</v>
      </c>
      <c r="G113" s="191">
        <f t="shared" si="5"/>
        <v>4786.316278452452</v>
      </c>
      <c r="H113" s="145"/>
    </row>
    <row r="114" spans="1:8" customFormat="1">
      <c r="A114" s="169" t="s">
        <v>621</v>
      </c>
      <c r="B114" s="194" t="s">
        <v>620</v>
      </c>
      <c r="C114" s="192">
        <v>1</v>
      </c>
      <c r="D114" s="191">
        <v>14687.5</v>
      </c>
      <c r="E114" s="191">
        <f t="shared" si="3"/>
        <v>1949.3662485898201</v>
      </c>
      <c r="F114" s="191">
        <f t="shared" si="4"/>
        <v>1949.3662485898201</v>
      </c>
      <c r="G114" s="191">
        <f t="shared" si="5"/>
        <v>1949.3662485898201</v>
      </c>
      <c r="H114" s="145"/>
    </row>
    <row r="115" spans="1:8" customFormat="1">
      <c r="A115" s="169" t="s">
        <v>619</v>
      </c>
      <c r="B115" s="194" t="s">
        <v>618</v>
      </c>
      <c r="C115" s="192">
        <v>1</v>
      </c>
      <c r="D115" s="191">
        <v>13176.25</v>
      </c>
      <c r="E115" s="191">
        <f t="shared" si="3"/>
        <v>1748.7889043732164</v>
      </c>
      <c r="F115" s="191">
        <f t="shared" si="4"/>
        <v>1748.7889043732164</v>
      </c>
      <c r="G115" s="191">
        <f t="shared" si="5"/>
        <v>1748.7889043732164</v>
      </c>
      <c r="H115" s="145"/>
    </row>
    <row r="116" spans="1:8" customFormat="1">
      <c r="A116" s="169" t="s">
        <v>617</v>
      </c>
      <c r="B116" s="194" t="s">
        <v>616</v>
      </c>
      <c r="C116" s="192">
        <v>1</v>
      </c>
      <c r="D116" s="191">
        <v>14375</v>
      </c>
      <c r="E116" s="191">
        <f t="shared" si="3"/>
        <v>1907.8903709602494</v>
      </c>
      <c r="F116" s="191">
        <f t="shared" si="4"/>
        <v>1907.8903709602494</v>
      </c>
      <c r="G116" s="191">
        <f t="shared" si="5"/>
        <v>1907.8903709602494</v>
      </c>
      <c r="H116" s="145"/>
    </row>
    <row r="117" spans="1:8" customFormat="1">
      <c r="A117" s="169" t="s">
        <v>615</v>
      </c>
      <c r="B117" s="194" t="s">
        <v>614</v>
      </c>
      <c r="C117" s="192">
        <v>1</v>
      </c>
      <c r="D117" s="191">
        <v>42500</v>
      </c>
      <c r="E117" s="191">
        <f t="shared" si="3"/>
        <v>5640.7193576216068</v>
      </c>
      <c r="F117" s="191">
        <f t="shared" si="4"/>
        <v>5640.7193576216068</v>
      </c>
      <c r="G117" s="191">
        <f t="shared" si="5"/>
        <v>5640.7193576216068</v>
      </c>
      <c r="H117" s="145"/>
    </row>
    <row r="118" spans="1:8" customFormat="1">
      <c r="A118" s="169" t="s">
        <v>613</v>
      </c>
      <c r="B118" s="194" t="s">
        <v>612</v>
      </c>
      <c r="C118" s="192">
        <v>1</v>
      </c>
      <c r="D118" s="191">
        <v>23187.5</v>
      </c>
      <c r="E118" s="191">
        <f t="shared" si="3"/>
        <v>3077.5101201141415</v>
      </c>
      <c r="F118" s="191">
        <f t="shared" si="4"/>
        <v>3077.5101201141415</v>
      </c>
      <c r="G118" s="191">
        <f t="shared" si="5"/>
        <v>3077.5101201141415</v>
      </c>
      <c r="H118" s="145"/>
    </row>
    <row r="119" spans="1:8" customFormat="1">
      <c r="A119" s="169" t="s">
        <v>611</v>
      </c>
      <c r="B119" s="194" t="s">
        <v>610</v>
      </c>
      <c r="C119" s="192">
        <v>1</v>
      </c>
      <c r="D119" s="191">
        <v>614000</v>
      </c>
      <c r="E119" s="191">
        <f t="shared" si="3"/>
        <v>81491.804366580385</v>
      </c>
      <c r="F119" s="191">
        <f t="shared" si="4"/>
        <v>81491.804366580385</v>
      </c>
      <c r="G119" s="191">
        <f t="shared" si="5"/>
        <v>81491.804366580385</v>
      </c>
      <c r="H119" s="145"/>
    </row>
    <row r="120" spans="1:8" customFormat="1">
      <c r="A120" s="169" t="s">
        <v>609</v>
      </c>
      <c r="B120" s="194" t="s">
        <v>473</v>
      </c>
      <c r="C120" s="192">
        <v>1</v>
      </c>
      <c r="D120" s="191">
        <v>24390</v>
      </c>
      <c r="E120" s="191">
        <f t="shared" si="3"/>
        <v>3237.1092972327292</v>
      </c>
      <c r="F120" s="191">
        <f t="shared" si="4"/>
        <v>3237.1092972327292</v>
      </c>
      <c r="G120" s="191">
        <f t="shared" si="5"/>
        <v>3237.1092972327292</v>
      </c>
      <c r="H120" s="145"/>
    </row>
    <row r="121" spans="1:8" customFormat="1">
      <c r="A121" s="169" t="s">
        <v>608</v>
      </c>
      <c r="B121" s="194" t="s">
        <v>607</v>
      </c>
      <c r="C121" s="192">
        <v>1</v>
      </c>
      <c r="D121" s="191">
        <v>194692.5</v>
      </c>
      <c r="E121" s="191">
        <f t="shared" si="3"/>
        <v>25840.135377264582</v>
      </c>
      <c r="F121" s="191">
        <f t="shared" si="4"/>
        <v>25840.135377264582</v>
      </c>
      <c r="G121" s="191">
        <f t="shared" si="5"/>
        <v>25840.135377264582</v>
      </c>
      <c r="H121" s="145"/>
    </row>
    <row r="122" spans="1:8" customFormat="1">
      <c r="A122" s="169" t="s">
        <v>606</v>
      </c>
      <c r="B122" s="194" t="s">
        <v>605</v>
      </c>
      <c r="C122" s="192">
        <v>1</v>
      </c>
      <c r="D122" s="191">
        <v>287125</v>
      </c>
      <c r="E122" s="191">
        <f t="shared" si="3"/>
        <v>38108.036366049506</v>
      </c>
      <c r="F122" s="191">
        <f t="shared" si="4"/>
        <v>38108.036366049506</v>
      </c>
      <c r="G122" s="191">
        <f t="shared" si="5"/>
        <v>38108.036366049506</v>
      </c>
      <c r="H122" s="145"/>
    </row>
    <row r="123" spans="1:8" customFormat="1">
      <c r="A123" s="169" t="s">
        <v>604</v>
      </c>
      <c r="B123" s="194" t="s">
        <v>603</v>
      </c>
      <c r="C123" s="192">
        <v>1</v>
      </c>
      <c r="D123" s="191">
        <v>87375</v>
      </c>
      <c r="E123" s="191">
        <f t="shared" si="3"/>
        <v>11596.65538522795</v>
      </c>
      <c r="F123" s="191">
        <f t="shared" si="4"/>
        <v>11596.65538522795</v>
      </c>
      <c r="G123" s="191">
        <f t="shared" si="5"/>
        <v>11596.65538522795</v>
      </c>
      <c r="H123" s="145"/>
    </row>
    <row r="124" spans="1:8" customFormat="1">
      <c r="A124" s="169" t="s">
        <v>602</v>
      </c>
      <c r="B124" s="194" t="s">
        <v>601</v>
      </c>
      <c r="C124" s="192">
        <v>1</v>
      </c>
      <c r="D124" s="191">
        <v>218750</v>
      </c>
      <c r="E124" s="191">
        <f t="shared" si="3"/>
        <v>29033.114340699449</v>
      </c>
      <c r="F124" s="191">
        <f t="shared" si="4"/>
        <v>29033.114340699449</v>
      </c>
      <c r="G124" s="191">
        <f t="shared" si="5"/>
        <v>29033.114340699449</v>
      </c>
      <c r="H124" s="145"/>
    </row>
    <row r="125" spans="1:8" customFormat="1">
      <c r="A125" s="169" t="s">
        <v>600</v>
      </c>
      <c r="B125" s="194" t="s">
        <v>599</v>
      </c>
      <c r="C125" s="192">
        <v>1</v>
      </c>
      <c r="D125" s="191">
        <v>235598.13</v>
      </c>
      <c r="E125" s="191">
        <f t="shared" si="3"/>
        <v>31269.245470834161</v>
      </c>
      <c r="F125" s="191">
        <f t="shared" si="4"/>
        <v>31269.245470834161</v>
      </c>
      <c r="G125" s="191">
        <f t="shared" si="5"/>
        <v>31269.245470834161</v>
      </c>
      <c r="H125" s="145"/>
    </row>
    <row r="126" spans="1:8" customFormat="1">
      <c r="A126" s="169" t="s">
        <v>598</v>
      </c>
      <c r="B126" s="194" t="s">
        <v>597</v>
      </c>
      <c r="C126" s="192">
        <v>1</v>
      </c>
      <c r="D126" s="191">
        <v>112072.5</v>
      </c>
      <c r="E126" s="191">
        <f t="shared" si="3"/>
        <v>14874.576946048177</v>
      </c>
      <c r="F126" s="191">
        <f t="shared" si="4"/>
        <v>14874.576946048177</v>
      </c>
      <c r="G126" s="191">
        <f t="shared" si="5"/>
        <v>14874.576946048177</v>
      </c>
      <c r="H126" s="145"/>
    </row>
    <row r="127" spans="1:8" customFormat="1">
      <c r="A127" s="169" t="s">
        <v>596</v>
      </c>
      <c r="B127" s="194" t="s">
        <v>576</v>
      </c>
      <c r="C127" s="192">
        <v>1</v>
      </c>
      <c r="D127" s="191">
        <v>12375</v>
      </c>
      <c r="E127" s="191">
        <f t="shared" si="3"/>
        <v>1642.4447541309974</v>
      </c>
      <c r="F127" s="191">
        <f t="shared" si="4"/>
        <v>1642.4447541309974</v>
      </c>
      <c r="G127" s="191">
        <f t="shared" si="5"/>
        <v>1642.4447541309974</v>
      </c>
      <c r="H127" s="145"/>
    </row>
    <row r="128" spans="1:8" customFormat="1">
      <c r="A128" s="169" t="s">
        <v>595</v>
      </c>
      <c r="B128" s="194" t="s">
        <v>594</v>
      </c>
      <c r="C128" s="192">
        <v>1</v>
      </c>
      <c r="D128" s="191">
        <v>40600.68</v>
      </c>
      <c r="E128" s="191">
        <f t="shared" si="3"/>
        <v>5388.6362731435393</v>
      </c>
      <c r="F128" s="191">
        <f t="shared" si="4"/>
        <v>5388.6362731435393</v>
      </c>
      <c r="G128" s="191">
        <f t="shared" si="5"/>
        <v>5388.6362731435393</v>
      </c>
      <c r="H128" s="145"/>
    </row>
    <row r="129" spans="1:8" customFormat="1">
      <c r="A129" s="169" t="s">
        <v>593</v>
      </c>
      <c r="B129" s="194" t="s">
        <v>592</v>
      </c>
      <c r="C129" s="192">
        <v>1</v>
      </c>
      <c r="D129" s="191">
        <v>59812.5</v>
      </c>
      <c r="E129" s="191">
        <f t="shared" si="3"/>
        <v>7938.4829782998204</v>
      </c>
      <c r="F129" s="191">
        <f t="shared" si="4"/>
        <v>7938.4829782998204</v>
      </c>
      <c r="G129" s="191">
        <f t="shared" si="5"/>
        <v>7938.4829782998204</v>
      </c>
      <c r="H129" s="145"/>
    </row>
    <row r="130" spans="1:8" customFormat="1">
      <c r="A130" s="169" t="s">
        <v>591</v>
      </c>
      <c r="B130" s="194" t="s">
        <v>590</v>
      </c>
      <c r="C130" s="192">
        <v>1</v>
      </c>
      <c r="D130" s="191">
        <v>88652.02</v>
      </c>
      <c r="E130" s="191">
        <f t="shared" si="3"/>
        <v>11766.145066029598</v>
      </c>
      <c r="F130" s="191">
        <f t="shared" si="4"/>
        <v>11766.145066029598</v>
      </c>
      <c r="G130" s="191">
        <f t="shared" si="5"/>
        <v>11766.145066029598</v>
      </c>
      <c r="H130" s="145"/>
    </row>
    <row r="131" spans="1:8" customFormat="1">
      <c r="A131" s="169" t="s">
        <v>589</v>
      </c>
      <c r="B131" s="194" t="s">
        <v>587</v>
      </c>
      <c r="C131" s="192">
        <v>1</v>
      </c>
      <c r="D131" s="191">
        <v>88652.03</v>
      </c>
      <c r="E131" s="191">
        <f t="shared" si="3"/>
        <v>11766.146393257681</v>
      </c>
      <c r="F131" s="191">
        <f t="shared" si="4"/>
        <v>11766.146393257681</v>
      </c>
      <c r="G131" s="191">
        <f t="shared" si="5"/>
        <v>11766.146393257681</v>
      </c>
      <c r="H131" s="145"/>
    </row>
    <row r="132" spans="1:8" customFormat="1">
      <c r="A132" s="169" t="s">
        <v>588</v>
      </c>
      <c r="B132" s="194" t="s">
        <v>587</v>
      </c>
      <c r="C132" s="192">
        <v>1</v>
      </c>
      <c r="D132" s="191">
        <v>88652.03</v>
      </c>
      <c r="E132" s="191">
        <f t="shared" si="3"/>
        <v>11766.146393257681</v>
      </c>
      <c r="F132" s="191">
        <f t="shared" si="4"/>
        <v>11766.146393257681</v>
      </c>
      <c r="G132" s="191">
        <f t="shared" si="5"/>
        <v>11766.146393257681</v>
      </c>
      <c r="H132" s="145"/>
    </row>
    <row r="133" spans="1:8" customFormat="1">
      <c r="A133" s="169" t="s">
        <v>586</v>
      </c>
      <c r="B133" s="194" t="s">
        <v>585</v>
      </c>
      <c r="C133" s="192">
        <v>1</v>
      </c>
      <c r="D133" s="191">
        <v>559000</v>
      </c>
      <c r="E133" s="191">
        <f t="shared" ref="E133:E196" si="6">D133/7.5345</f>
        <v>74192.049903775958</v>
      </c>
      <c r="F133" s="191">
        <f t="shared" ref="F133:F196" si="7">D133/7.5345</f>
        <v>74192.049903775958</v>
      </c>
      <c r="G133" s="191">
        <f t="shared" ref="G133:G196" si="8">D133/7.5345</f>
        <v>74192.049903775958</v>
      </c>
      <c r="H133" s="145"/>
    </row>
    <row r="134" spans="1:8" customFormat="1">
      <c r="A134" s="169" t="s">
        <v>584</v>
      </c>
      <c r="B134" s="194" t="s">
        <v>583</v>
      </c>
      <c r="C134" s="192">
        <v>1</v>
      </c>
      <c r="D134" s="191">
        <v>199000</v>
      </c>
      <c r="E134" s="191">
        <f t="shared" si="6"/>
        <v>26411.838874510584</v>
      </c>
      <c r="F134" s="191">
        <f t="shared" si="7"/>
        <v>26411.838874510584</v>
      </c>
      <c r="G134" s="191">
        <f t="shared" si="8"/>
        <v>26411.838874510584</v>
      </c>
      <c r="H134" s="145"/>
    </row>
    <row r="135" spans="1:8" customFormat="1">
      <c r="A135" s="169" t="s">
        <v>582</v>
      </c>
      <c r="B135" s="194" t="s">
        <v>581</v>
      </c>
      <c r="C135" s="192">
        <v>1</v>
      </c>
      <c r="D135" s="191">
        <v>25912.95</v>
      </c>
      <c r="E135" s="191">
        <f t="shared" si="6"/>
        <v>3439.2394983077843</v>
      </c>
      <c r="F135" s="191">
        <f t="shared" si="7"/>
        <v>3439.2394983077843</v>
      </c>
      <c r="G135" s="191">
        <f t="shared" si="8"/>
        <v>3439.2394983077843</v>
      </c>
      <c r="H135" s="145"/>
    </row>
    <row r="136" spans="1:8" customFormat="1">
      <c r="A136" s="169" t="s">
        <v>580</v>
      </c>
      <c r="B136" s="194" t="s">
        <v>579</v>
      </c>
      <c r="C136" s="192">
        <v>1</v>
      </c>
      <c r="D136" s="191">
        <v>43750</v>
      </c>
      <c r="E136" s="191">
        <f t="shared" si="6"/>
        <v>5806.6228681398898</v>
      </c>
      <c r="F136" s="191">
        <f t="shared" si="7"/>
        <v>5806.6228681398898</v>
      </c>
      <c r="G136" s="191">
        <f t="shared" si="8"/>
        <v>5806.6228681398898</v>
      </c>
      <c r="H136" s="145"/>
    </row>
    <row r="137" spans="1:8" customFormat="1">
      <c r="A137" s="169" t="s">
        <v>578</v>
      </c>
      <c r="B137" s="194" t="s">
        <v>576</v>
      </c>
      <c r="C137" s="192">
        <v>1</v>
      </c>
      <c r="D137" s="191">
        <v>12375</v>
      </c>
      <c r="E137" s="191">
        <f t="shared" si="6"/>
        <v>1642.4447541309974</v>
      </c>
      <c r="F137" s="191">
        <f t="shared" si="7"/>
        <v>1642.4447541309974</v>
      </c>
      <c r="G137" s="191">
        <f t="shared" si="8"/>
        <v>1642.4447541309974</v>
      </c>
      <c r="H137" s="145"/>
    </row>
    <row r="138" spans="1:8" customFormat="1">
      <c r="A138" s="169" t="s">
        <v>577</v>
      </c>
      <c r="B138" s="194" t="s">
        <v>576</v>
      </c>
      <c r="C138" s="192">
        <v>1</v>
      </c>
      <c r="D138" s="191">
        <v>12375</v>
      </c>
      <c r="E138" s="191">
        <f t="shared" si="6"/>
        <v>1642.4447541309974</v>
      </c>
      <c r="F138" s="191">
        <f t="shared" si="7"/>
        <v>1642.4447541309974</v>
      </c>
      <c r="G138" s="191">
        <f t="shared" si="8"/>
        <v>1642.4447541309974</v>
      </c>
      <c r="H138" s="145"/>
    </row>
    <row r="139" spans="1:8" customFormat="1">
      <c r="A139" s="169" t="s">
        <v>575</v>
      </c>
      <c r="B139" s="194" t="s">
        <v>574</v>
      </c>
      <c r="C139" s="192">
        <v>1</v>
      </c>
      <c r="D139" s="191">
        <v>6722.18</v>
      </c>
      <c r="E139" s="191">
        <f t="shared" si="6"/>
        <v>892.18660826863095</v>
      </c>
      <c r="F139" s="191">
        <f t="shared" si="7"/>
        <v>892.18660826863095</v>
      </c>
      <c r="G139" s="191">
        <f t="shared" si="8"/>
        <v>892.18660826863095</v>
      </c>
      <c r="H139" s="145"/>
    </row>
    <row r="140" spans="1:8" customFormat="1">
      <c r="A140" s="169" t="s">
        <v>573</v>
      </c>
      <c r="B140" s="194" t="s">
        <v>572</v>
      </c>
      <c r="C140" s="192">
        <v>1</v>
      </c>
      <c r="D140" s="191">
        <v>11340</v>
      </c>
      <c r="E140" s="191">
        <f t="shared" si="6"/>
        <v>1505.0766474218594</v>
      </c>
      <c r="F140" s="191">
        <f t="shared" si="7"/>
        <v>1505.0766474218594</v>
      </c>
      <c r="G140" s="191">
        <f t="shared" si="8"/>
        <v>1505.0766474218594</v>
      </c>
      <c r="H140" s="145"/>
    </row>
    <row r="141" spans="1:8" customFormat="1">
      <c r="A141" s="169" t="s">
        <v>571</v>
      </c>
      <c r="B141" s="194" t="s">
        <v>570</v>
      </c>
      <c r="C141" s="192">
        <v>1</v>
      </c>
      <c r="D141" s="191">
        <v>152487.5</v>
      </c>
      <c r="E141" s="191">
        <f t="shared" si="6"/>
        <v>20238.569248125288</v>
      </c>
      <c r="F141" s="191">
        <f t="shared" si="7"/>
        <v>20238.569248125288</v>
      </c>
      <c r="G141" s="191">
        <f t="shared" si="8"/>
        <v>20238.569248125288</v>
      </c>
      <c r="H141" s="145"/>
    </row>
    <row r="142" spans="1:8" customFormat="1">
      <c r="A142" s="169" t="s">
        <v>569</v>
      </c>
      <c r="B142" s="194" t="s">
        <v>568</v>
      </c>
      <c r="C142" s="192">
        <v>1</v>
      </c>
      <c r="D142" s="191">
        <v>136019.51</v>
      </c>
      <c r="E142" s="191">
        <f t="shared" si="6"/>
        <v>18052.891366381315</v>
      </c>
      <c r="F142" s="191">
        <f t="shared" si="7"/>
        <v>18052.891366381315</v>
      </c>
      <c r="G142" s="191">
        <f t="shared" si="8"/>
        <v>18052.891366381315</v>
      </c>
      <c r="H142" s="145"/>
    </row>
    <row r="143" spans="1:8" customFormat="1">
      <c r="A143" s="169" t="s">
        <v>567</v>
      </c>
      <c r="B143" s="194" t="s">
        <v>566</v>
      </c>
      <c r="C143" s="192">
        <v>1</v>
      </c>
      <c r="D143" s="191">
        <v>199375</v>
      </c>
      <c r="E143" s="191">
        <f t="shared" si="6"/>
        <v>26461.609927666068</v>
      </c>
      <c r="F143" s="191">
        <f t="shared" si="7"/>
        <v>26461.609927666068</v>
      </c>
      <c r="G143" s="191">
        <f t="shared" si="8"/>
        <v>26461.609927666068</v>
      </c>
      <c r="H143" s="145"/>
    </row>
    <row r="144" spans="1:8" customFormat="1">
      <c r="A144" s="169" t="s">
        <v>565</v>
      </c>
      <c r="B144" s="194" t="s">
        <v>564</v>
      </c>
      <c r="C144" s="192">
        <v>1</v>
      </c>
      <c r="D144" s="191">
        <v>185350.1</v>
      </c>
      <c r="E144" s="191">
        <f t="shared" si="6"/>
        <v>24600.18581193178</v>
      </c>
      <c r="F144" s="191">
        <f t="shared" si="7"/>
        <v>24600.18581193178</v>
      </c>
      <c r="G144" s="191">
        <f t="shared" si="8"/>
        <v>24600.18581193178</v>
      </c>
      <c r="H144" s="145"/>
    </row>
    <row r="145" spans="1:8" customFormat="1">
      <c r="A145" s="169" t="s">
        <v>563</v>
      </c>
      <c r="B145" s="194" t="s">
        <v>562</v>
      </c>
      <c r="C145" s="192">
        <v>1</v>
      </c>
      <c r="D145" s="191">
        <v>72183.75</v>
      </c>
      <c r="E145" s="191">
        <f t="shared" si="6"/>
        <v>9580.430021899263</v>
      </c>
      <c r="F145" s="191">
        <f t="shared" si="7"/>
        <v>9580.430021899263</v>
      </c>
      <c r="G145" s="191">
        <f t="shared" si="8"/>
        <v>9580.430021899263</v>
      </c>
      <c r="H145" s="145"/>
    </row>
    <row r="146" spans="1:8" customFormat="1">
      <c r="A146" s="169" t="s">
        <v>561</v>
      </c>
      <c r="B146" s="194" t="s">
        <v>560</v>
      </c>
      <c r="C146" s="192">
        <v>1</v>
      </c>
      <c r="D146" s="191">
        <v>298600</v>
      </c>
      <c r="E146" s="191">
        <f t="shared" si="6"/>
        <v>39631.030592607334</v>
      </c>
      <c r="F146" s="191">
        <f t="shared" si="7"/>
        <v>39631.030592607334</v>
      </c>
      <c r="G146" s="191">
        <f t="shared" si="8"/>
        <v>39631.030592607334</v>
      </c>
      <c r="H146" s="145"/>
    </row>
    <row r="147" spans="1:8" customFormat="1">
      <c r="A147" s="169" t="s">
        <v>559</v>
      </c>
      <c r="B147" s="194" t="s">
        <v>558</v>
      </c>
      <c r="C147" s="192">
        <v>1</v>
      </c>
      <c r="D147" s="191">
        <v>48125</v>
      </c>
      <c r="E147" s="191">
        <f t="shared" si="6"/>
        <v>6387.2851549538782</v>
      </c>
      <c r="F147" s="191">
        <f t="shared" si="7"/>
        <v>6387.2851549538782</v>
      </c>
      <c r="G147" s="191">
        <f t="shared" si="8"/>
        <v>6387.2851549538782</v>
      </c>
      <c r="H147" s="145"/>
    </row>
    <row r="148" spans="1:8" customFormat="1">
      <c r="A148" s="169" t="s">
        <v>557</v>
      </c>
      <c r="B148" s="194" t="s">
        <v>556</v>
      </c>
      <c r="C148" s="192">
        <v>1</v>
      </c>
      <c r="D148" s="191">
        <v>3080</v>
      </c>
      <c r="E148" s="191">
        <f t="shared" si="6"/>
        <v>408.78624991704822</v>
      </c>
      <c r="F148" s="191">
        <f t="shared" si="7"/>
        <v>408.78624991704822</v>
      </c>
      <c r="G148" s="191">
        <f t="shared" si="8"/>
        <v>408.78624991704822</v>
      </c>
      <c r="H148" s="145"/>
    </row>
    <row r="149" spans="1:8" customFormat="1">
      <c r="A149" s="169" t="s">
        <v>555</v>
      </c>
      <c r="B149" s="194" t="s">
        <v>554</v>
      </c>
      <c r="C149" s="192">
        <v>1</v>
      </c>
      <c r="D149" s="191">
        <v>3080</v>
      </c>
      <c r="E149" s="191">
        <f t="shared" si="6"/>
        <v>408.78624991704822</v>
      </c>
      <c r="F149" s="191">
        <f t="shared" si="7"/>
        <v>408.78624991704822</v>
      </c>
      <c r="G149" s="191">
        <f t="shared" si="8"/>
        <v>408.78624991704822</v>
      </c>
      <c r="H149" s="145"/>
    </row>
    <row r="150" spans="1:8" customFormat="1">
      <c r="A150" s="169" t="s">
        <v>553</v>
      </c>
      <c r="B150" s="194" t="s">
        <v>552</v>
      </c>
      <c r="C150" s="192">
        <v>1</v>
      </c>
      <c r="D150" s="191">
        <v>9487.5</v>
      </c>
      <c r="E150" s="191">
        <f t="shared" si="6"/>
        <v>1259.2076448337646</v>
      </c>
      <c r="F150" s="191">
        <f t="shared" si="7"/>
        <v>1259.2076448337646</v>
      </c>
      <c r="G150" s="191">
        <f t="shared" si="8"/>
        <v>1259.2076448337646</v>
      </c>
      <c r="H150" s="145"/>
    </row>
    <row r="151" spans="1:8" customFormat="1">
      <c r="A151" s="169" t="s">
        <v>551</v>
      </c>
      <c r="B151" s="194" t="s">
        <v>550</v>
      </c>
      <c r="C151" s="192">
        <v>1</v>
      </c>
      <c r="D151" s="191">
        <v>8812.5</v>
      </c>
      <c r="E151" s="191">
        <f t="shared" si="6"/>
        <v>1169.6197491538921</v>
      </c>
      <c r="F151" s="191">
        <f t="shared" si="7"/>
        <v>1169.6197491538921</v>
      </c>
      <c r="G151" s="191">
        <f t="shared" si="8"/>
        <v>1169.6197491538921</v>
      </c>
      <c r="H151" s="145"/>
    </row>
    <row r="152" spans="1:8" customFormat="1">
      <c r="A152" s="169" t="s">
        <v>549</v>
      </c>
      <c r="B152" s="194" t="s">
        <v>548</v>
      </c>
      <c r="C152" s="192">
        <v>1</v>
      </c>
      <c r="D152" s="191">
        <v>1445608.75</v>
      </c>
      <c r="E152" s="191">
        <f t="shared" si="6"/>
        <v>191865.25316875704</v>
      </c>
      <c r="F152" s="191">
        <f t="shared" si="7"/>
        <v>191865.25316875704</v>
      </c>
      <c r="G152" s="191">
        <f t="shared" si="8"/>
        <v>191865.25316875704</v>
      </c>
      <c r="H152" s="145"/>
    </row>
    <row r="153" spans="1:8" customFormat="1">
      <c r="A153" s="169" t="s">
        <v>547</v>
      </c>
      <c r="B153" s="194" t="s">
        <v>546</v>
      </c>
      <c r="C153" s="192">
        <v>1</v>
      </c>
      <c r="D153" s="191">
        <v>5296.25</v>
      </c>
      <c r="E153" s="191">
        <f t="shared" si="6"/>
        <v>702.93317406596316</v>
      </c>
      <c r="F153" s="191">
        <f t="shared" si="7"/>
        <v>702.93317406596316</v>
      </c>
      <c r="G153" s="191">
        <f t="shared" si="8"/>
        <v>702.93317406596316</v>
      </c>
      <c r="H153" s="145"/>
    </row>
    <row r="154" spans="1:8" customFormat="1">
      <c r="A154" s="169" t="s">
        <v>545</v>
      </c>
      <c r="B154" s="194" t="s">
        <v>544</v>
      </c>
      <c r="C154" s="192">
        <v>1</v>
      </c>
      <c r="D154" s="191">
        <v>328487.5</v>
      </c>
      <c r="E154" s="191">
        <f t="shared" si="6"/>
        <v>43597.78352909947</v>
      </c>
      <c r="F154" s="191">
        <f t="shared" si="7"/>
        <v>43597.78352909947</v>
      </c>
      <c r="G154" s="191">
        <f t="shared" si="8"/>
        <v>43597.78352909947</v>
      </c>
      <c r="H154" s="145"/>
    </row>
    <row r="155" spans="1:8" customFormat="1">
      <c r="A155" s="169" t="s">
        <v>543</v>
      </c>
      <c r="B155" s="194" t="s">
        <v>542</v>
      </c>
      <c r="C155" s="192">
        <v>1</v>
      </c>
      <c r="D155" s="191">
        <v>19000</v>
      </c>
      <c r="E155" s="191">
        <f t="shared" si="6"/>
        <v>2521.7333598778951</v>
      </c>
      <c r="F155" s="191">
        <f t="shared" si="7"/>
        <v>2521.7333598778951</v>
      </c>
      <c r="G155" s="191">
        <f t="shared" si="8"/>
        <v>2521.7333598778951</v>
      </c>
      <c r="H155" s="145"/>
    </row>
    <row r="156" spans="1:8" customFormat="1">
      <c r="A156" s="169" t="s">
        <v>541</v>
      </c>
      <c r="B156" s="194" t="s">
        <v>473</v>
      </c>
      <c r="C156" s="192">
        <v>1</v>
      </c>
      <c r="D156" s="191">
        <v>14500</v>
      </c>
      <c r="E156" s="191">
        <f t="shared" si="6"/>
        <v>1924.4807220120776</v>
      </c>
      <c r="F156" s="191">
        <f t="shared" si="7"/>
        <v>1924.4807220120776</v>
      </c>
      <c r="G156" s="191">
        <f t="shared" si="8"/>
        <v>1924.4807220120776</v>
      </c>
      <c r="H156" s="145"/>
    </row>
    <row r="157" spans="1:8" customFormat="1">
      <c r="A157" s="169" t="s">
        <v>540</v>
      </c>
      <c r="B157" s="194" t="s">
        <v>539</v>
      </c>
      <c r="C157" s="192">
        <v>1</v>
      </c>
      <c r="D157" s="191">
        <v>4187.5</v>
      </c>
      <c r="E157" s="191">
        <f t="shared" si="6"/>
        <v>555.77676023624656</v>
      </c>
      <c r="F157" s="191">
        <f t="shared" si="7"/>
        <v>555.77676023624656</v>
      </c>
      <c r="G157" s="191">
        <f t="shared" si="8"/>
        <v>555.77676023624656</v>
      </c>
      <c r="H157" s="145"/>
    </row>
    <row r="158" spans="1:8" customFormat="1">
      <c r="A158" s="169" t="s">
        <v>538</v>
      </c>
      <c r="B158" s="194" t="s">
        <v>537</v>
      </c>
      <c r="C158" s="192">
        <v>1</v>
      </c>
      <c r="D158" s="191">
        <v>4187.5</v>
      </c>
      <c r="E158" s="191">
        <f t="shared" si="6"/>
        <v>555.77676023624656</v>
      </c>
      <c r="F158" s="191">
        <f t="shared" si="7"/>
        <v>555.77676023624656</v>
      </c>
      <c r="G158" s="191">
        <f t="shared" si="8"/>
        <v>555.77676023624656</v>
      </c>
      <c r="H158" s="145"/>
    </row>
    <row r="159" spans="1:8" customFormat="1">
      <c r="A159" s="169" t="s">
        <v>536</v>
      </c>
      <c r="B159" s="194" t="s">
        <v>535</v>
      </c>
      <c r="C159" s="192">
        <v>1</v>
      </c>
      <c r="D159" s="191">
        <v>11827.48</v>
      </c>
      <c r="E159" s="191">
        <f t="shared" si="6"/>
        <v>1569.7763620678213</v>
      </c>
      <c r="F159" s="191">
        <f t="shared" si="7"/>
        <v>1569.7763620678213</v>
      </c>
      <c r="G159" s="191">
        <f t="shared" si="8"/>
        <v>1569.7763620678213</v>
      </c>
      <c r="H159" s="145"/>
    </row>
    <row r="160" spans="1:8" customFormat="1">
      <c r="A160" s="169" t="s">
        <v>534</v>
      </c>
      <c r="B160" s="194" t="s">
        <v>533</v>
      </c>
      <c r="C160" s="192">
        <v>1</v>
      </c>
      <c r="D160" s="191">
        <v>11827.47</v>
      </c>
      <c r="E160" s="191">
        <f t="shared" si="6"/>
        <v>1569.7750348397371</v>
      </c>
      <c r="F160" s="191">
        <f t="shared" si="7"/>
        <v>1569.7750348397371</v>
      </c>
      <c r="G160" s="191">
        <f t="shared" si="8"/>
        <v>1569.7750348397371</v>
      </c>
      <c r="H160" s="145"/>
    </row>
    <row r="161" spans="1:8" customFormat="1">
      <c r="A161" s="169" t="s">
        <v>532</v>
      </c>
      <c r="B161" s="194" t="s">
        <v>531</v>
      </c>
      <c r="C161" s="192">
        <v>1</v>
      </c>
      <c r="D161" s="191">
        <v>17500</v>
      </c>
      <c r="E161" s="191">
        <f t="shared" si="6"/>
        <v>2322.649147255956</v>
      </c>
      <c r="F161" s="191">
        <f t="shared" si="7"/>
        <v>2322.649147255956</v>
      </c>
      <c r="G161" s="191">
        <f t="shared" si="8"/>
        <v>2322.649147255956</v>
      </c>
      <c r="H161" s="145"/>
    </row>
    <row r="162" spans="1:8" customFormat="1">
      <c r="A162" s="169" t="s">
        <v>530</v>
      </c>
      <c r="B162" s="194" t="s">
        <v>529</v>
      </c>
      <c r="C162" s="192">
        <v>1</v>
      </c>
      <c r="D162" s="191">
        <v>64265.63</v>
      </c>
      <c r="E162" s="191">
        <f t="shared" si="6"/>
        <v>8529.5148981352431</v>
      </c>
      <c r="F162" s="191">
        <f t="shared" si="7"/>
        <v>8529.5148981352431</v>
      </c>
      <c r="G162" s="191">
        <f t="shared" si="8"/>
        <v>8529.5148981352431</v>
      </c>
      <c r="H162" s="145"/>
    </row>
    <row r="163" spans="1:8" customFormat="1">
      <c r="A163" s="169" t="s">
        <v>528</v>
      </c>
      <c r="B163" s="194" t="s">
        <v>527</v>
      </c>
      <c r="C163" s="192">
        <v>1</v>
      </c>
      <c r="D163" s="191">
        <v>13340</v>
      </c>
      <c r="E163" s="191">
        <f t="shared" si="6"/>
        <v>1770.5222642511114</v>
      </c>
      <c r="F163" s="191">
        <f t="shared" si="7"/>
        <v>1770.5222642511114</v>
      </c>
      <c r="G163" s="191">
        <f t="shared" si="8"/>
        <v>1770.5222642511114</v>
      </c>
      <c r="H163" s="145"/>
    </row>
    <row r="164" spans="1:8" customFormat="1">
      <c r="A164" s="169" t="s">
        <v>526</v>
      </c>
      <c r="B164" s="194" t="s">
        <v>525</v>
      </c>
      <c r="C164" s="192">
        <v>1</v>
      </c>
      <c r="D164" s="191">
        <v>26187.5</v>
      </c>
      <c r="E164" s="191">
        <f t="shared" si="6"/>
        <v>3475.6785453580196</v>
      </c>
      <c r="F164" s="191">
        <f t="shared" si="7"/>
        <v>3475.6785453580196</v>
      </c>
      <c r="G164" s="191">
        <f t="shared" si="8"/>
        <v>3475.6785453580196</v>
      </c>
      <c r="H164" s="145"/>
    </row>
    <row r="165" spans="1:8" customFormat="1">
      <c r="A165" s="169" t="s">
        <v>524</v>
      </c>
      <c r="B165" s="194" t="s">
        <v>523</v>
      </c>
      <c r="C165" s="192">
        <v>1</v>
      </c>
      <c r="D165" s="191">
        <v>85843.75</v>
      </c>
      <c r="E165" s="191">
        <f t="shared" si="6"/>
        <v>11393.423584843054</v>
      </c>
      <c r="F165" s="191">
        <f t="shared" si="7"/>
        <v>11393.423584843054</v>
      </c>
      <c r="G165" s="191">
        <f t="shared" si="8"/>
        <v>11393.423584843054</v>
      </c>
      <c r="H165" s="145"/>
    </row>
    <row r="166" spans="1:8" customFormat="1">
      <c r="A166" s="169" t="s">
        <v>522</v>
      </c>
      <c r="B166" s="194" t="s">
        <v>521</v>
      </c>
      <c r="C166" s="192">
        <v>1</v>
      </c>
      <c r="D166" s="191">
        <v>66000</v>
      </c>
      <c r="E166" s="191">
        <f t="shared" si="6"/>
        <v>8759.7053553653186</v>
      </c>
      <c r="F166" s="191">
        <f t="shared" si="7"/>
        <v>8759.7053553653186</v>
      </c>
      <c r="G166" s="191">
        <f t="shared" si="8"/>
        <v>8759.7053553653186</v>
      </c>
      <c r="H166" s="145"/>
    </row>
    <row r="167" spans="1:8" customFormat="1">
      <c r="A167" s="169" t="s">
        <v>520</v>
      </c>
      <c r="B167" s="194" t="s">
        <v>519</v>
      </c>
      <c r="C167" s="192">
        <v>1</v>
      </c>
      <c r="D167" s="191">
        <v>87487.5</v>
      </c>
      <c r="E167" s="191">
        <f t="shared" si="6"/>
        <v>11611.586701174596</v>
      </c>
      <c r="F167" s="191">
        <f t="shared" si="7"/>
        <v>11611.586701174596</v>
      </c>
      <c r="G167" s="191">
        <f t="shared" si="8"/>
        <v>11611.586701174596</v>
      </c>
      <c r="H167" s="145"/>
    </row>
    <row r="168" spans="1:8" customFormat="1">
      <c r="A168" s="169" t="s">
        <v>518</v>
      </c>
      <c r="B168" s="194" t="s">
        <v>517</v>
      </c>
      <c r="C168" s="192">
        <v>1</v>
      </c>
      <c r="D168" s="191">
        <v>22500</v>
      </c>
      <c r="E168" s="191">
        <f t="shared" si="6"/>
        <v>2986.2631893290859</v>
      </c>
      <c r="F168" s="191">
        <f t="shared" si="7"/>
        <v>2986.2631893290859</v>
      </c>
      <c r="G168" s="191">
        <f t="shared" si="8"/>
        <v>2986.2631893290859</v>
      </c>
      <c r="H168" s="145"/>
    </row>
    <row r="169" spans="1:8" customFormat="1">
      <c r="A169" s="169" t="s">
        <v>516</v>
      </c>
      <c r="B169" s="194" t="s">
        <v>515</v>
      </c>
      <c r="C169" s="192">
        <v>1</v>
      </c>
      <c r="D169" s="191">
        <v>15625</v>
      </c>
      <c r="E169" s="191">
        <f t="shared" si="6"/>
        <v>2073.7938814785321</v>
      </c>
      <c r="F169" s="191">
        <f t="shared" si="7"/>
        <v>2073.7938814785321</v>
      </c>
      <c r="G169" s="191">
        <f t="shared" si="8"/>
        <v>2073.7938814785321</v>
      </c>
      <c r="H169" s="145"/>
    </row>
    <row r="170" spans="1:8" customFormat="1">
      <c r="A170" s="169" t="s">
        <v>514</v>
      </c>
      <c r="B170" s="194" t="s">
        <v>513</v>
      </c>
      <c r="C170" s="192">
        <v>1</v>
      </c>
      <c r="D170" s="191">
        <v>11700</v>
      </c>
      <c r="E170" s="191">
        <f t="shared" si="6"/>
        <v>1552.8568584511247</v>
      </c>
      <c r="F170" s="191">
        <f t="shared" si="7"/>
        <v>1552.8568584511247</v>
      </c>
      <c r="G170" s="191">
        <f t="shared" si="8"/>
        <v>1552.8568584511247</v>
      </c>
      <c r="H170" s="145"/>
    </row>
    <row r="171" spans="1:8" customFormat="1">
      <c r="A171" s="169" t="s">
        <v>512</v>
      </c>
      <c r="B171" s="194" t="s">
        <v>511</v>
      </c>
      <c r="C171" s="192">
        <v>1</v>
      </c>
      <c r="D171" s="191">
        <v>7402.5</v>
      </c>
      <c r="E171" s="191">
        <f t="shared" si="6"/>
        <v>982.48058928926935</v>
      </c>
      <c r="F171" s="191">
        <f t="shared" si="7"/>
        <v>982.48058928926935</v>
      </c>
      <c r="G171" s="191">
        <f t="shared" si="8"/>
        <v>982.48058928926935</v>
      </c>
      <c r="H171" s="145"/>
    </row>
    <row r="172" spans="1:8" customFormat="1">
      <c r="A172" s="169" t="s">
        <v>510</v>
      </c>
      <c r="B172" s="194" t="s">
        <v>509</v>
      </c>
      <c r="C172" s="192">
        <v>1</v>
      </c>
      <c r="D172" s="191">
        <v>246875</v>
      </c>
      <c r="E172" s="191">
        <f t="shared" si="6"/>
        <v>32765.943327360805</v>
      </c>
      <c r="F172" s="191">
        <f t="shared" si="7"/>
        <v>32765.943327360805</v>
      </c>
      <c r="G172" s="191">
        <f t="shared" si="8"/>
        <v>32765.943327360805</v>
      </c>
      <c r="H172" s="145"/>
    </row>
    <row r="173" spans="1:8" customFormat="1">
      <c r="A173" s="169" t="s">
        <v>508</v>
      </c>
      <c r="B173" s="194" t="s">
        <v>507</v>
      </c>
      <c r="C173" s="192">
        <v>1</v>
      </c>
      <c r="D173" s="191">
        <v>24998.75</v>
      </c>
      <c r="E173" s="191">
        <f t="shared" si="6"/>
        <v>3317.9043068551327</v>
      </c>
      <c r="F173" s="191">
        <f t="shared" si="7"/>
        <v>3317.9043068551327</v>
      </c>
      <c r="G173" s="191">
        <f t="shared" si="8"/>
        <v>3317.9043068551327</v>
      </c>
      <c r="H173" s="145"/>
    </row>
    <row r="174" spans="1:8" customFormat="1">
      <c r="A174" s="169" t="s">
        <v>506</v>
      </c>
      <c r="B174" s="194" t="s">
        <v>504</v>
      </c>
      <c r="C174" s="192">
        <v>1</v>
      </c>
      <c r="D174" s="191">
        <v>10337.5</v>
      </c>
      <c r="E174" s="191">
        <f t="shared" si="6"/>
        <v>1372.0220319861967</v>
      </c>
      <c r="F174" s="191">
        <f t="shared" si="7"/>
        <v>1372.0220319861967</v>
      </c>
      <c r="G174" s="191">
        <f t="shared" si="8"/>
        <v>1372.0220319861967</v>
      </c>
      <c r="H174" s="145"/>
    </row>
    <row r="175" spans="1:8" customFormat="1">
      <c r="A175" s="169" t="s">
        <v>505</v>
      </c>
      <c r="B175" s="194" t="s">
        <v>504</v>
      </c>
      <c r="C175" s="192">
        <v>1</v>
      </c>
      <c r="D175" s="191">
        <v>10337.5</v>
      </c>
      <c r="E175" s="191">
        <f t="shared" si="6"/>
        <v>1372.0220319861967</v>
      </c>
      <c r="F175" s="191">
        <f t="shared" si="7"/>
        <v>1372.0220319861967</v>
      </c>
      <c r="G175" s="191">
        <f t="shared" si="8"/>
        <v>1372.0220319861967</v>
      </c>
      <c r="H175" s="145"/>
    </row>
    <row r="176" spans="1:8" customFormat="1">
      <c r="A176" s="169" t="s">
        <v>503</v>
      </c>
      <c r="B176" s="194" t="s">
        <v>502</v>
      </c>
      <c r="C176" s="192">
        <v>1</v>
      </c>
      <c r="D176" s="191">
        <v>187500</v>
      </c>
      <c r="E176" s="191">
        <f t="shared" si="6"/>
        <v>24885.526577742385</v>
      </c>
      <c r="F176" s="191">
        <f t="shared" si="7"/>
        <v>24885.526577742385</v>
      </c>
      <c r="G176" s="191">
        <f t="shared" si="8"/>
        <v>24885.526577742385</v>
      </c>
      <c r="H176" s="145"/>
    </row>
    <row r="177" spans="1:8" customFormat="1">
      <c r="A177" s="169" t="s">
        <v>501</v>
      </c>
      <c r="B177" s="194" t="s">
        <v>500</v>
      </c>
      <c r="C177" s="192">
        <v>1</v>
      </c>
      <c r="D177" s="191">
        <v>31412.5</v>
      </c>
      <c r="E177" s="191">
        <f t="shared" si="6"/>
        <v>4169.1552193244406</v>
      </c>
      <c r="F177" s="191">
        <f t="shared" si="7"/>
        <v>4169.1552193244406</v>
      </c>
      <c r="G177" s="191">
        <f t="shared" si="8"/>
        <v>4169.1552193244406</v>
      </c>
      <c r="H177" s="145"/>
    </row>
    <row r="178" spans="1:8" customFormat="1">
      <c r="A178" s="169" t="s">
        <v>499</v>
      </c>
      <c r="B178" s="194" t="s">
        <v>498</v>
      </c>
      <c r="C178" s="192">
        <v>1</v>
      </c>
      <c r="D178" s="191">
        <v>15812.5</v>
      </c>
      <c r="E178" s="191">
        <f t="shared" si="6"/>
        <v>2098.6794080562745</v>
      </c>
      <c r="F178" s="191">
        <f t="shared" si="7"/>
        <v>2098.6794080562745</v>
      </c>
      <c r="G178" s="191">
        <f t="shared" si="8"/>
        <v>2098.6794080562745</v>
      </c>
      <c r="H178" s="145"/>
    </row>
    <row r="179" spans="1:8" customFormat="1">
      <c r="A179" s="169" t="s">
        <v>497</v>
      </c>
      <c r="B179" s="194" t="s">
        <v>496</v>
      </c>
      <c r="C179" s="192">
        <v>1</v>
      </c>
      <c r="D179" s="191">
        <v>15650</v>
      </c>
      <c r="E179" s="191">
        <f t="shared" si="6"/>
        <v>2077.1119516888975</v>
      </c>
      <c r="F179" s="191">
        <f t="shared" si="7"/>
        <v>2077.1119516888975</v>
      </c>
      <c r="G179" s="191">
        <f t="shared" si="8"/>
        <v>2077.1119516888975</v>
      </c>
      <c r="H179" s="145"/>
    </row>
    <row r="180" spans="1:8" customFormat="1">
      <c r="A180" s="169" t="s">
        <v>495</v>
      </c>
      <c r="B180" s="194" t="s">
        <v>494</v>
      </c>
      <c r="C180" s="192">
        <v>1</v>
      </c>
      <c r="D180" s="191">
        <v>1478750</v>
      </c>
      <c r="E180" s="191">
        <f t="shared" si="6"/>
        <v>196263.85294312827</v>
      </c>
      <c r="F180" s="191">
        <f t="shared" si="7"/>
        <v>196263.85294312827</v>
      </c>
      <c r="G180" s="191">
        <f t="shared" si="8"/>
        <v>196263.85294312827</v>
      </c>
      <c r="H180" s="145"/>
    </row>
    <row r="181" spans="1:8" customFormat="1">
      <c r="A181" s="169" t="s">
        <v>493</v>
      </c>
      <c r="B181" s="194" t="s">
        <v>492</v>
      </c>
      <c r="C181" s="192">
        <v>1</v>
      </c>
      <c r="D181" s="191">
        <v>187426.48</v>
      </c>
      <c r="E181" s="191">
        <f t="shared" si="6"/>
        <v>24875.768796867742</v>
      </c>
      <c r="F181" s="191">
        <f t="shared" si="7"/>
        <v>24875.768796867742</v>
      </c>
      <c r="G181" s="191">
        <f t="shared" si="8"/>
        <v>24875.768796867742</v>
      </c>
      <c r="H181" s="145"/>
    </row>
    <row r="182" spans="1:8" customFormat="1">
      <c r="A182" s="169" t="s">
        <v>491</v>
      </c>
      <c r="B182" s="194" t="s">
        <v>489</v>
      </c>
      <c r="C182" s="192">
        <v>1</v>
      </c>
      <c r="D182" s="191">
        <v>76412.100000000006</v>
      </c>
      <c r="E182" s="191">
        <f t="shared" si="6"/>
        <v>10141.628508859249</v>
      </c>
      <c r="F182" s="191">
        <f t="shared" si="7"/>
        <v>10141.628508859249</v>
      </c>
      <c r="G182" s="191">
        <f t="shared" si="8"/>
        <v>10141.628508859249</v>
      </c>
      <c r="H182" s="145"/>
    </row>
    <row r="183" spans="1:8" customFormat="1">
      <c r="A183" s="169" t="s">
        <v>490</v>
      </c>
      <c r="B183" s="194" t="s">
        <v>489</v>
      </c>
      <c r="C183" s="192">
        <v>1</v>
      </c>
      <c r="D183" s="191">
        <v>76412.100000000006</v>
      </c>
      <c r="E183" s="191">
        <f t="shared" si="6"/>
        <v>10141.628508859249</v>
      </c>
      <c r="F183" s="191">
        <f t="shared" si="7"/>
        <v>10141.628508859249</v>
      </c>
      <c r="G183" s="191">
        <f t="shared" si="8"/>
        <v>10141.628508859249</v>
      </c>
      <c r="H183" s="145"/>
    </row>
    <row r="184" spans="1:8" customFormat="1">
      <c r="A184" s="169" t="s">
        <v>488</v>
      </c>
      <c r="B184" s="194" t="s">
        <v>487</v>
      </c>
      <c r="C184" s="192">
        <v>1</v>
      </c>
      <c r="D184" s="191">
        <v>8946</v>
      </c>
      <c r="E184" s="191">
        <f t="shared" si="6"/>
        <v>1187.3382440772446</v>
      </c>
      <c r="F184" s="191">
        <f t="shared" si="7"/>
        <v>1187.3382440772446</v>
      </c>
      <c r="G184" s="191">
        <f t="shared" si="8"/>
        <v>1187.3382440772446</v>
      </c>
      <c r="H184" s="145"/>
    </row>
    <row r="185" spans="1:8" customFormat="1">
      <c r="A185" s="169" t="s">
        <v>486</v>
      </c>
      <c r="B185" s="194" t="s">
        <v>485</v>
      </c>
      <c r="C185" s="192">
        <v>1</v>
      </c>
      <c r="D185" s="191">
        <v>8946</v>
      </c>
      <c r="E185" s="191">
        <f t="shared" si="6"/>
        <v>1187.3382440772446</v>
      </c>
      <c r="F185" s="191">
        <f t="shared" si="7"/>
        <v>1187.3382440772446</v>
      </c>
      <c r="G185" s="191">
        <f t="shared" si="8"/>
        <v>1187.3382440772446</v>
      </c>
      <c r="H185" s="145"/>
    </row>
    <row r="186" spans="1:8" customFormat="1">
      <c r="A186" s="169" t="s">
        <v>484</v>
      </c>
      <c r="B186" s="194" t="s">
        <v>483</v>
      </c>
      <c r="C186" s="192">
        <v>1</v>
      </c>
      <c r="D186" s="191">
        <v>8946</v>
      </c>
      <c r="E186" s="191">
        <f t="shared" si="6"/>
        <v>1187.3382440772446</v>
      </c>
      <c r="F186" s="191">
        <f t="shared" si="7"/>
        <v>1187.3382440772446</v>
      </c>
      <c r="G186" s="191">
        <f t="shared" si="8"/>
        <v>1187.3382440772446</v>
      </c>
      <c r="H186" s="145"/>
    </row>
    <row r="187" spans="1:8" customFormat="1">
      <c r="A187" s="169" t="s">
        <v>482</v>
      </c>
      <c r="B187" s="194" t="s">
        <v>481</v>
      </c>
      <c r="C187" s="192">
        <v>1</v>
      </c>
      <c r="D187" s="191">
        <v>204039.25</v>
      </c>
      <c r="E187" s="191">
        <f t="shared" si="6"/>
        <v>27080.662286813986</v>
      </c>
      <c r="F187" s="191">
        <f t="shared" si="7"/>
        <v>27080.662286813986</v>
      </c>
      <c r="G187" s="191">
        <f t="shared" si="8"/>
        <v>27080.662286813986</v>
      </c>
      <c r="H187" s="145"/>
    </row>
    <row r="188" spans="1:8" customFormat="1">
      <c r="A188" s="169" t="s">
        <v>480</v>
      </c>
      <c r="B188" s="194" t="s">
        <v>479</v>
      </c>
      <c r="C188" s="192">
        <v>1</v>
      </c>
      <c r="D188" s="191">
        <v>135000</v>
      </c>
      <c r="E188" s="191">
        <f t="shared" si="6"/>
        <v>17917.579135974516</v>
      </c>
      <c r="F188" s="191">
        <f t="shared" si="7"/>
        <v>17917.579135974516</v>
      </c>
      <c r="G188" s="191">
        <f t="shared" si="8"/>
        <v>17917.579135974516</v>
      </c>
      <c r="H188" s="145"/>
    </row>
    <row r="189" spans="1:8" customFormat="1">
      <c r="A189" s="169" t="s">
        <v>478</v>
      </c>
      <c r="B189" s="194" t="s">
        <v>477</v>
      </c>
      <c r="C189" s="192">
        <v>1</v>
      </c>
      <c r="D189" s="191">
        <v>692500</v>
      </c>
      <c r="E189" s="191">
        <f t="shared" si="6"/>
        <v>91910.544827128542</v>
      </c>
      <c r="F189" s="191">
        <f t="shared" si="7"/>
        <v>91910.544827128542</v>
      </c>
      <c r="G189" s="191">
        <f t="shared" si="8"/>
        <v>91910.544827128542</v>
      </c>
      <c r="H189" s="145"/>
    </row>
    <row r="190" spans="1:8" customFormat="1">
      <c r="A190" s="169" t="s">
        <v>476</v>
      </c>
      <c r="B190" s="194" t="s">
        <v>475</v>
      </c>
      <c r="C190" s="192">
        <v>1</v>
      </c>
      <c r="D190" s="191">
        <v>17000</v>
      </c>
      <c r="E190" s="191">
        <f t="shared" si="6"/>
        <v>2256.2877430486428</v>
      </c>
      <c r="F190" s="191">
        <f t="shared" si="7"/>
        <v>2256.2877430486428</v>
      </c>
      <c r="G190" s="191">
        <f t="shared" si="8"/>
        <v>2256.2877430486428</v>
      </c>
      <c r="H190" s="145"/>
    </row>
    <row r="191" spans="1:8" customFormat="1">
      <c r="A191" s="169" t="s">
        <v>474</v>
      </c>
      <c r="B191" s="194" t="s">
        <v>473</v>
      </c>
      <c r="C191" s="192">
        <v>1</v>
      </c>
      <c r="D191" s="191">
        <v>15250</v>
      </c>
      <c r="E191" s="191">
        <f t="shared" si="6"/>
        <v>2024.0228283230472</v>
      </c>
      <c r="F191" s="191">
        <f t="shared" si="7"/>
        <v>2024.0228283230472</v>
      </c>
      <c r="G191" s="191">
        <f t="shared" si="8"/>
        <v>2024.0228283230472</v>
      </c>
      <c r="H191" s="145"/>
    </row>
    <row r="192" spans="1:8" customFormat="1">
      <c r="A192" s="169" t="s">
        <v>472</v>
      </c>
      <c r="B192" s="194" t="s">
        <v>471</v>
      </c>
      <c r="C192" s="192">
        <v>1</v>
      </c>
      <c r="D192" s="191">
        <v>223562.5</v>
      </c>
      <c r="E192" s="191">
        <f t="shared" si="6"/>
        <v>29671.842856194835</v>
      </c>
      <c r="F192" s="191">
        <f t="shared" si="7"/>
        <v>29671.842856194835</v>
      </c>
      <c r="G192" s="191">
        <f t="shared" si="8"/>
        <v>29671.842856194835</v>
      </c>
      <c r="H192" s="145"/>
    </row>
    <row r="193" spans="1:8" customFormat="1">
      <c r="A193" s="169" t="s">
        <v>470</v>
      </c>
      <c r="B193" s="194" t="s">
        <v>469</v>
      </c>
      <c r="C193" s="192">
        <v>1</v>
      </c>
      <c r="D193" s="191">
        <v>70425</v>
      </c>
      <c r="E193" s="191">
        <f t="shared" si="6"/>
        <v>9347.0037826000389</v>
      </c>
      <c r="F193" s="191">
        <f t="shared" si="7"/>
        <v>9347.0037826000389</v>
      </c>
      <c r="G193" s="191">
        <f t="shared" si="8"/>
        <v>9347.0037826000389</v>
      </c>
      <c r="H193" s="145"/>
    </row>
    <row r="194" spans="1:8" customFormat="1">
      <c r="A194" s="169" t="s">
        <v>468</v>
      </c>
      <c r="B194" s="194" t="s">
        <v>467</v>
      </c>
      <c r="C194" s="192">
        <v>1</v>
      </c>
      <c r="D194" s="191">
        <v>206125</v>
      </c>
      <c r="E194" s="191">
        <f t="shared" si="6"/>
        <v>27357.488884464794</v>
      </c>
      <c r="F194" s="191">
        <f t="shared" si="7"/>
        <v>27357.488884464794</v>
      </c>
      <c r="G194" s="191">
        <f t="shared" si="8"/>
        <v>27357.488884464794</v>
      </c>
      <c r="H194" s="145"/>
    </row>
    <row r="195" spans="1:8" customFormat="1">
      <c r="A195" s="169" t="s">
        <v>466</v>
      </c>
      <c r="B195" s="194" t="s">
        <v>465</v>
      </c>
      <c r="C195" s="192">
        <v>1</v>
      </c>
      <c r="D195" s="191">
        <v>208750</v>
      </c>
      <c r="E195" s="191">
        <f t="shared" si="6"/>
        <v>27705.886256553185</v>
      </c>
      <c r="F195" s="191">
        <f t="shared" si="7"/>
        <v>27705.886256553185</v>
      </c>
      <c r="G195" s="191">
        <f t="shared" si="8"/>
        <v>27705.886256553185</v>
      </c>
      <c r="H195" s="145"/>
    </row>
    <row r="196" spans="1:8" customFormat="1">
      <c r="A196" s="169" t="s">
        <v>464</v>
      </c>
      <c r="B196" s="194" t="s">
        <v>463</v>
      </c>
      <c r="C196" s="192">
        <v>1</v>
      </c>
      <c r="D196" s="191">
        <v>5318.75</v>
      </c>
      <c r="E196" s="191">
        <f t="shared" si="6"/>
        <v>705.91943725529234</v>
      </c>
      <c r="F196" s="191">
        <f t="shared" si="7"/>
        <v>705.91943725529234</v>
      </c>
      <c r="G196" s="191">
        <f t="shared" si="8"/>
        <v>705.91943725529234</v>
      </c>
      <c r="H196" s="145"/>
    </row>
    <row r="197" spans="1:8" customFormat="1">
      <c r="A197" s="169" t="s">
        <v>462</v>
      </c>
      <c r="B197" s="194" t="s">
        <v>461</v>
      </c>
      <c r="C197" s="192">
        <v>1</v>
      </c>
      <c r="D197" s="191">
        <v>3681.25</v>
      </c>
      <c r="E197" s="191">
        <f t="shared" ref="E197:E260" si="9">D197/7.5345</f>
        <v>488.58583847634213</v>
      </c>
      <c r="F197" s="191">
        <f t="shared" ref="F197:F260" si="10">D197/7.5345</f>
        <v>488.58583847634213</v>
      </c>
      <c r="G197" s="191">
        <f t="shared" ref="G197:G260" si="11">D197/7.5345</f>
        <v>488.58583847634213</v>
      </c>
      <c r="H197" s="145"/>
    </row>
    <row r="198" spans="1:8" customFormat="1">
      <c r="A198" s="169" t="s">
        <v>460</v>
      </c>
      <c r="B198" s="194" t="s">
        <v>459</v>
      </c>
      <c r="C198" s="192">
        <v>1</v>
      </c>
      <c r="D198" s="191">
        <v>17837.5</v>
      </c>
      <c r="E198" s="191">
        <f t="shared" si="9"/>
        <v>2367.4430950958922</v>
      </c>
      <c r="F198" s="191">
        <f t="shared" si="10"/>
        <v>2367.4430950958922</v>
      </c>
      <c r="G198" s="191">
        <f t="shared" si="11"/>
        <v>2367.4430950958922</v>
      </c>
      <c r="H198" s="145"/>
    </row>
    <row r="199" spans="1:8" customFormat="1">
      <c r="A199" s="169" t="s">
        <v>458</v>
      </c>
      <c r="B199" s="194" t="s">
        <v>457</v>
      </c>
      <c r="C199" s="192">
        <v>1</v>
      </c>
      <c r="D199" s="191">
        <v>810886.23</v>
      </c>
      <c r="E199" s="191">
        <f t="shared" si="9"/>
        <v>107623.09775034839</v>
      </c>
      <c r="F199" s="191">
        <f t="shared" si="10"/>
        <v>107623.09775034839</v>
      </c>
      <c r="G199" s="191">
        <f t="shared" si="11"/>
        <v>107623.09775034839</v>
      </c>
      <c r="H199" s="145"/>
    </row>
    <row r="200" spans="1:8" customFormat="1">
      <c r="A200" s="169" t="s">
        <v>456</v>
      </c>
      <c r="B200" s="194" t="s">
        <v>455</v>
      </c>
      <c r="C200" s="192">
        <v>1</v>
      </c>
      <c r="D200" s="191">
        <v>283349.5</v>
      </c>
      <c r="E200" s="191">
        <f t="shared" si="9"/>
        <v>37606.941402880082</v>
      </c>
      <c r="F200" s="191">
        <f t="shared" si="10"/>
        <v>37606.941402880082</v>
      </c>
      <c r="G200" s="191">
        <f t="shared" si="11"/>
        <v>37606.941402880082</v>
      </c>
      <c r="H200" s="145"/>
    </row>
    <row r="201" spans="1:8" customFormat="1">
      <c r="A201" s="169" t="s">
        <v>454</v>
      </c>
      <c r="B201" s="194" t="s">
        <v>450</v>
      </c>
      <c r="C201" s="192">
        <v>1</v>
      </c>
      <c r="D201" s="191">
        <v>6400.01</v>
      </c>
      <c r="E201" s="191">
        <f t="shared" si="9"/>
        <v>849.42730108169087</v>
      </c>
      <c r="F201" s="191">
        <f t="shared" si="10"/>
        <v>849.42730108169087</v>
      </c>
      <c r="G201" s="191">
        <f t="shared" si="11"/>
        <v>849.42730108169087</v>
      </c>
      <c r="H201" s="145"/>
    </row>
    <row r="202" spans="1:8" customFormat="1">
      <c r="A202" s="169" t="s">
        <v>453</v>
      </c>
      <c r="B202" s="194" t="s">
        <v>452</v>
      </c>
      <c r="C202" s="192">
        <v>1</v>
      </c>
      <c r="D202" s="191">
        <v>6400.01</v>
      </c>
      <c r="E202" s="191">
        <f t="shared" si="9"/>
        <v>849.42730108169087</v>
      </c>
      <c r="F202" s="191">
        <f t="shared" si="10"/>
        <v>849.42730108169087</v>
      </c>
      <c r="G202" s="191">
        <f t="shared" si="11"/>
        <v>849.42730108169087</v>
      </c>
      <c r="H202" s="145"/>
    </row>
    <row r="203" spans="1:8" customFormat="1">
      <c r="A203" s="169" t="s">
        <v>451</v>
      </c>
      <c r="B203" s="194" t="s">
        <v>450</v>
      </c>
      <c r="C203" s="192">
        <v>1</v>
      </c>
      <c r="D203" s="191">
        <v>6400.01</v>
      </c>
      <c r="E203" s="191">
        <f t="shared" si="9"/>
        <v>849.42730108169087</v>
      </c>
      <c r="F203" s="191">
        <f t="shared" si="10"/>
        <v>849.42730108169087</v>
      </c>
      <c r="G203" s="191">
        <f t="shared" si="11"/>
        <v>849.42730108169087</v>
      </c>
      <c r="H203" s="145"/>
    </row>
    <row r="204" spans="1:8" customFormat="1">
      <c r="A204" s="169" t="s">
        <v>449</v>
      </c>
      <c r="B204" s="194" t="s">
        <v>447</v>
      </c>
      <c r="C204" s="192">
        <v>1</v>
      </c>
      <c r="D204" s="191">
        <v>3098.8</v>
      </c>
      <c r="E204" s="191">
        <f t="shared" si="9"/>
        <v>411.28143871524321</v>
      </c>
      <c r="F204" s="191">
        <f t="shared" si="10"/>
        <v>411.28143871524321</v>
      </c>
      <c r="G204" s="191">
        <f t="shared" si="11"/>
        <v>411.28143871524321</v>
      </c>
      <c r="H204" s="145"/>
    </row>
    <row r="205" spans="1:8" customFormat="1">
      <c r="A205" s="169" t="s">
        <v>448</v>
      </c>
      <c r="B205" s="194" t="s">
        <v>447</v>
      </c>
      <c r="C205" s="192">
        <v>1</v>
      </c>
      <c r="D205" s="191">
        <v>3098.8</v>
      </c>
      <c r="E205" s="191">
        <f t="shared" si="9"/>
        <v>411.28143871524321</v>
      </c>
      <c r="F205" s="191">
        <f t="shared" si="10"/>
        <v>411.28143871524321</v>
      </c>
      <c r="G205" s="191">
        <f t="shared" si="11"/>
        <v>411.28143871524321</v>
      </c>
      <c r="H205" s="145"/>
    </row>
    <row r="206" spans="1:8" customFormat="1">
      <c r="A206" s="169" t="s">
        <v>446</v>
      </c>
      <c r="B206" s="194" t="s">
        <v>445</v>
      </c>
      <c r="C206" s="192">
        <v>1</v>
      </c>
      <c r="D206" s="191">
        <v>47580</v>
      </c>
      <c r="E206" s="191">
        <f t="shared" si="9"/>
        <v>6314.9512243679073</v>
      </c>
      <c r="F206" s="191">
        <f t="shared" si="10"/>
        <v>6314.9512243679073</v>
      </c>
      <c r="G206" s="191">
        <f t="shared" si="11"/>
        <v>6314.9512243679073</v>
      </c>
      <c r="H206" s="145"/>
    </row>
    <row r="207" spans="1:8" customFormat="1">
      <c r="A207" s="169" t="s">
        <v>444</v>
      </c>
      <c r="B207" s="194" t="s">
        <v>443</v>
      </c>
      <c r="C207" s="192">
        <v>1</v>
      </c>
      <c r="D207" s="191">
        <v>14640</v>
      </c>
      <c r="E207" s="191">
        <f t="shared" si="9"/>
        <v>1943.0619151901253</v>
      </c>
      <c r="F207" s="191">
        <f t="shared" si="10"/>
        <v>1943.0619151901253</v>
      </c>
      <c r="G207" s="191">
        <f t="shared" si="11"/>
        <v>1943.0619151901253</v>
      </c>
      <c r="H207" s="145"/>
    </row>
    <row r="208" spans="1:8" customFormat="1">
      <c r="A208" s="169" t="s">
        <v>442</v>
      </c>
      <c r="B208" s="194" t="s">
        <v>441</v>
      </c>
      <c r="C208" s="192">
        <v>1</v>
      </c>
      <c r="D208" s="191">
        <v>103822</v>
      </c>
      <c r="E208" s="191">
        <f t="shared" si="9"/>
        <v>13779.547415223306</v>
      </c>
      <c r="F208" s="191">
        <f t="shared" si="10"/>
        <v>13779.547415223306</v>
      </c>
      <c r="G208" s="191">
        <f t="shared" si="11"/>
        <v>13779.547415223306</v>
      </c>
      <c r="H208" s="145"/>
    </row>
    <row r="209" spans="1:8" customFormat="1">
      <c r="A209" s="169" t="s">
        <v>440</v>
      </c>
      <c r="B209" s="194" t="s">
        <v>439</v>
      </c>
      <c r="C209" s="192">
        <v>1</v>
      </c>
      <c r="D209" s="191">
        <v>72641.820000000007</v>
      </c>
      <c r="E209" s="191">
        <f t="shared" si="9"/>
        <v>9641.2263587497509</v>
      </c>
      <c r="F209" s="191">
        <f t="shared" si="10"/>
        <v>9641.2263587497509</v>
      </c>
      <c r="G209" s="191">
        <f t="shared" si="11"/>
        <v>9641.2263587497509</v>
      </c>
      <c r="H209" s="145"/>
    </row>
    <row r="210" spans="1:8" customFormat="1">
      <c r="A210" s="169" t="s">
        <v>438</v>
      </c>
      <c r="B210" s="194" t="s">
        <v>437</v>
      </c>
      <c r="C210" s="192">
        <v>1</v>
      </c>
      <c r="D210" s="191">
        <v>58999.199999999997</v>
      </c>
      <c r="E210" s="191">
        <f t="shared" si="9"/>
        <v>7830.5395182162047</v>
      </c>
      <c r="F210" s="191">
        <f t="shared" si="10"/>
        <v>7830.5395182162047</v>
      </c>
      <c r="G210" s="191">
        <f t="shared" si="11"/>
        <v>7830.5395182162047</v>
      </c>
      <c r="H210" s="145"/>
    </row>
    <row r="211" spans="1:8" customFormat="1">
      <c r="A211" s="169" t="s">
        <v>436</v>
      </c>
      <c r="B211" s="194" t="s">
        <v>435</v>
      </c>
      <c r="C211" s="192">
        <v>1</v>
      </c>
      <c r="D211" s="191">
        <v>58999.199999999997</v>
      </c>
      <c r="E211" s="191">
        <f t="shared" si="9"/>
        <v>7830.5395182162047</v>
      </c>
      <c r="F211" s="191">
        <f t="shared" si="10"/>
        <v>7830.5395182162047</v>
      </c>
      <c r="G211" s="191">
        <f t="shared" si="11"/>
        <v>7830.5395182162047</v>
      </c>
      <c r="H211" s="145"/>
    </row>
    <row r="212" spans="1:8" customFormat="1">
      <c r="A212" s="169" t="s">
        <v>434</v>
      </c>
      <c r="B212" s="194" t="s">
        <v>433</v>
      </c>
      <c r="C212" s="192">
        <v>1</v>
      </c>
      <c r="D212" s="191">
        <v>3098.8</v>
      </c>
      <c r="E212" s="191">
        <f t="shared" si="9"/>
        <v>411.28143871524321</v>
      </c>
      <c r="F212" s="191">
        <f t="shared" si="10"/>
        <v>411.28143871524321</v>
      </c>
      <c r="G212" s="191">
        <f t="shared" si="11"/>
        <v>411.28143871524321</v>
      </c>
      <c r="H212" s="145"/>
    </row>
    <row r="213" spans="1:8" customFormat="1">
      <c r="A213" s="169" t="s">
        <v>432</v>
      </c>
      <c r="B213" s="194" t="s">
        <v>431</v>
      </c>
      <c r="C213" s="192">
        <v>1</v>
      </c>
      <c r="D213" s="191">
        <v>3098.8</v>
      </c>
      <c r="E213" s="191">
        <f t="shared" si="9"/>
        <v>411.28143871524321</v>
      </c>
      <c r="F213" s="191">
        <f t="shared" si="10"/>
        <v>411.28143871524321</v>
      </c>
      <c r="G213" s="191">
        <f t="shared" si="11"/>
        <v>411.28143871524321</v>
      </c>
      <c r="H213" s="145"/>
    </row>
    <row r="214" spans="1:8" customFormat="1">
      <c r="A214" s="169" t="s">
        <v>430</v>
      </c>
      <c r="B214" s="194" t="s">
        <v>428</v>
      </c>
      <c r="C214" s="192">
        <v>1</v>
      </c>
      <c r="D214" s="191">
        <v>7301.7</v>
      </c>
      <c r="E214" s="191">
        <f t="shared" si="9"/>
        <v>969.10213020107494</v>
      </c>
      <c r="F214" s="191">
        <f t="shared" si="10"/>
        <v>969.10213020107494</v>
      </c>
      <c r="G214" s="191">
        <f t="shared" si="11"/>
        <v>969.10213020107494</v>
      </c>
      <c r="H214" s="145"/>
    </row>
    <row r="215" spans="1:8" customFormat="1">
      <c r="A215" s="169" t="s">
        <v>429</v>
      </c>
      <c r="B215" s="194" t="s">
        <v>428</v>
      </c>
      <c r="C215" s="192">
        <v>1</v>
      </c>
      <c r="D215" s="191">
        <v>7301.7</v>
      </c>
      <c r="E215" s="191">
        <f t="shared" si="9"/>
        <v>969.10213020107494</v>
      </c>
      <c r="F215" s="191">
        <f t="shared" si="10"/>
        <v>969.10213020107494</v>
      </c>
      <c r="G215" s="191">
        <f t="shared" si="11"/>
        <v>969.10213020107494</v>
      </c>
      <c r="H215" s="190"/>
    </row>
    <row r="216" spans="1:8" customFormat="1">
      <c r="A216" s="169" t="s">
        <v>427</v>
      </c>
      <c r="B216" s="194" t="s">
        <v>426</v>
      </c>
      <c r="C216" s="192">
        <v>1</v>
      </c>
      <c r="D216" s="191">
        <v>9593.77</v>
      </c>
      <c r="E216" s="191">
        <f t="shared" si="9"/>
        <v>1273.3120976839871</v>
      </c>
      <c r="F216" s="191">
        <f t="shared" si="10"/>
        <v>1273.3120976839871</v>
      </c>
      <c r="G216" s="191">
        <f t="shared" si="11"/>
        <v>1273.3120976839871</v>
      </c>
      <c r="H216" s="190"/>
    </row>
    <row r="217" spans="1:8" customFormat="1">
      <c r="A217" s="169" t="s">
        <v>425</v>
      </c>
      <c r="B217" s="194" t="s">
        <v>421</v>
      </c>
      <c r="C217" s="192">
        <v>1</v>
      </c>
      <c r="D217" s="191">
        <v>420.9</v>
      </c>
      <c r="E217" s="191">
        <f t="shared" si="9"/>
        <v>55.863030061716103</v>
      </c>
      <c r="F217" s="191">
        <f t="shared" si="10"/>
        <v>55.863030061716103</v>
      </c>
      <c r="G217" s="191">
        <f t="shared" si="11"/>
        <v>55.863030061716103</v>
      </c>
      <c r="H217" s="190"/>
    </row>
    <row r="218" spans="1:8" customFormat="1">
      <c r="A218" s="169" t="s">
        <v>424</v>
      </c>
      <c r="B218" s="194" t="s">
        <v>423</v>
      </c>
      <c r="C218" s="192">
        <v>1</v>
      </c>
      <c r="D218" s="191">
        <v>420.9</v>
      </c>
      <c r="E218" s="191">
        <f t="shared" si="9"/>
        <v>55.863030061716103</v>
      </c>
      <c r="F218" s="191">
        <f t="shared" si="10"/>
        <v>55.863030061716103</v>
      </c>
      <c r="G218" s="191">
        <f t="shared" si="11"/>
        <v>55.863030061716103</v>
      </c>
      <c r="H218" s="190"/>
    </row>
    <row r="219" spans="1:8" customFormat="1">
      <c r="A219" s="169" t="s">
        <v>422</v>
      </c>
      <c r="B219" s="194" t="s">
        <v>421</v>
      </c>
      <c r="C219" s="192">
        <v>1</v>
      </c>
      <c r="D219" s="191">
        <v>420.9</v>
      </c>
      <c r="E219" s="191">
        <f t="shared" si="9"/>
        <v>55.863030061716103</v>
      </c>
      <c r="F219" s="191">
        <f t="shared" si="10"/>
        <v>55.863030061716103</v>
      </c>
      <c r="G219" s="191">
        <f t="shared" si="11"/>
        <v>55.863030061716103</v>
      </c>
      <c r="H219" s="190"/>
    </row>
    <row r="220" spans="1:8" customFormat="1">
      <c r="A220" s="169" t="s">
        <v>420</v>
      </c>
      <c r="B220" s="194" t="s">
        <v>419</v>
      </c>
      <c r="C220" s="192">
        <v>1</v>
      </c>
      <c r="D220" s="191">
        <v>4971.5</v>
      </c>
      <c r="E220" s="191">
        <f t="shared" si="9"/>
        <v>659.83144203331335</v>
      </c>
      <c r="F220" s="191">
        <f t="shared" si="10"/>
        <v>659.83144203331335</v>
      </c>
      <c r="G220" s="191">
        <f t="shared" si="11"/>
        <v>659.83144203331335</v>
      </c>
      <c r="H220" s="190"/>
    </row>
    <row r="221" spans="1:8" customFormat="1">
      <c r="A221" s="169" t="s">
        <v>418</v>
      </c>
      <c r="B221" s="194" t="s">
        <v>417</v>
      </c>
      <c r="C221" s="192">
        <v>1</v>
      </c>
      <c r="D221" s="191">
        <v>1934.21</v>
      </c>
      <c r="E221" s="191">
        <f t="shared" si="9"/>
        <v>256.71378326365385</v>
      </c>
      <c r="F221" s="191">
        <f t="shared" si="10"/>
        <v>256.71378326365385</v>
      </c>
      <c r="G221" s="191">
        <f t="shared" si="11"/>
        <v>256.71378326365385</v>
      </c>
      <c r="H221" s="190"/>
    </row>
    <row r="222" spans="1:8" customFormat="1">
      <c r="A222" s="169" t="s">
        <v>416</v>
      </c>
      <c r="B222" s="194" t="s">
        <v>415</v>
      </c>
      <c r="C222" s="192">
        <v>1</v>
      </c>
      <c r="D222" s="191">
        <v>1170.28</v>
      </c>
      <c r="E222" s="191">
        <f t="shared" si="9"/>
        <v>155.32284823146856</v>
      </c>
      <c r="F222" s="191">
        <f t="shared" si="10"/>
        <v>155.32284823146856</v>
      </c>
      <c r="G222" s="191">
        <f t="shared" si="11"/>
        <v>155.32284823146856</v>
      </c>
      <c r="H222" s="190"/>
    </row>
    <row r="223" spans="1:8" customFormat="1">
      <c r="A223" s="169" t="s">
        <v>414</v>
      </c>
      <c r="B223" s="194" t="s">
        <v>413</v>
      </c>
      <c r="C223" s="192">
        <v>1</v>
      </c>
      <c r="D223" s="191">
        <v>2989.67</v>
      </c>
      <c r="E223" s="191">
        <f t="shared" si="9"/>
        <v>396.79739863295504</v>
      </c>
      <c r="F223" s="191">
        <f t="shared" si="10"/>
        <v>396.79739863295504</v>
      </c>
      <c r="G223" s="191">
        <f t="shared" si="11"/>
        <v>396.79739863295504</v>
      </c>
      <c r="H223" s="190"/>
    </row>
    <row r="224" spans="1:8" customFormat="1">
      <c r="A224" s="169" t="s">
        <v>412</v>
      </c>
      <c r="B224" s="194" t="s">
        <v>411</v>
      </c>
      <c r="C224" s="192">
        <v>1</v>
      </c>
      <c r="D224" s="191">
        <v>2430</v>
      </c>
      <c r="E224" s="191">
        <f t="shared" si="9"/>
        <v>322.51642444754128</v>
      </c>
      <c r="F224" s="191">
        <f t="shared" si="10"/>
        <v>322.51642444754128</v>
      </c>
      <c r="G224" s="191">
        <f t="shared" si="11"/>
        <v>322.51642444754128</v>
      </c>
      <c r="H224" s="190"/>
    </row>
    <row r="225" spans="1:8" customFormat="1">
      <c r="A225" s="169" t="s">
        <v>410</v>
      </c>
      <c r="B225" s="194" t="s">
        <v>409</v>
      </c>
      <c r="C225" s="192">
        <v>1</v>
      </c>
      <c r="D225" s="191">
        <v>5276.5</v>
      </c>
      <c r="E225" s="191">
        <f t="shared" si="9"/>
        <v>700.31189859977428</v>
      </c>
      <c r="F225" s="191">
        <f t="shared" si="10"/>
        <v>700.31189859977428</v>
      </c>
      <c r="G225" s="191">
        <f t="shared" si="11"/>
        <v>700.31189859977428</v>
      </c>
      <c r="H225" s="190"/>
    </row>
    <row r="226" spans="1:8" customFormat="1">
      <c r="A226" s="169" t="s">
        <v>408</v>
      </c>
      <c r="B226" s="194" t="s">
        <v>407</v>
      </c>
      <c r="C226" s="192">
        <v>1</v>
      </c>
      <c r="D226" s="191">
        <v>7228.5</v>
      </c>
      <c r="E226" s="191">
        <f t="shared" si="9"/>
        <v>959.38682062512441</v>
      </c>
      <c r="F226" s="191">
        <f t="shared" si="10"/>
        <v>959.38682062512441</v>
      </c>
      <c r="G226" s="191">
        <f t="shared" si="11"/>
        <v>959.38682062512441</v>
      </c>
      <c r="H226" s="190"/>
    </row>
    <row r="227" spans="1:8" customFormat="1">
      <c r="A227" s="169" t="s">
        <v>406</v>
      </c>
      <c r="B227" s="194" t="s">
        <v>405</v>
      </c>
      <c r="C227" s="192">
        <v>1</v>
      </c>
      <c r="D227" s="191">
        <v>7228.5</v>
      </c>
      <c r="E227" s="191">
        <f t="shared" si="9"/>
        <v>959.38682062512441</v>
      </c>
      <c r="F227" s="191">
        <f t="shared" si="10"/>
        <v>959.38682062512441</v>
      </c>
      <c r="G227" s="191">
        <f t="shared" si="11"/>
        <v>959.38682062512441</v>
      </c>
      <c r="H227" s="190"/>
    </row>
    <row r="228" spans="1:8" customFormat="1">
      <c r="A228" s="169" t="s">
        <v>404</v>
      </c>
      <c r="B228" s="194" t="s">
        <v>403</v>
      </c>
      <c r="C228" s="192">
        <v>1</v>
      </c>
      <c r="D228" s="191">
        <v>2586.4899999999998</v>
      </c>
      <c r="E228" s="191">
        <f t="shared" si="9"/>
        <v>343.28621673634609</v>
      </c>
      <c r="F228" s="191">
        <f t="shared" si="10"/>
        <v>343.28621673634609</v>
      </c>
      <c r="G228" s="191">
        <f t="shared" si="11"/>
        <v>343.28621673634609</v>
      </c>
      <c r="H228" s="190"/>
    </row>
    <row r="229" spans="1:8" customFormat="1">
      <c r="A229" s="169" t="s">
        <v>402</v>
      </c>
      <c r="B229" s="194" t="s">
        <v>401</v>
      </c>
      <c r="C229" s="192">
        <v>1</v>
      </c>
      <c r="D229" s="191">
        <v>33867.4</v>
      </c>
      <c r="E229" s="191">
        <f t="shared" si="9"/>
        <v>4494.9764417015067</v>
      </c>
      <c r="F229" s="191">
        <f t="shared" si="10"/>
        <v>4494.9764417015067</v>
      </c>
      <c r="G229" s="191">
        <f t="shared" si="11"/>
        <v>4494.9764417015067</v>
      </c>
      <c r="H229" s="190"/>
    </row>
    <row r="230" spans="1:8" customFormat="1" ht="17.25" customHeight="1">
      <c r="A230" s="169" t="s">
        <v>400</v>
      </c>
      <c r="B230" s="194" t="s">
        <v>399</v>
      </c>
      <c r="C230" s="192">
        <v>1</v>
      </c>
      <c r="D230" s="191">
        <v>29324.29</v>
      </c>
      <c r="E230" s="191">
        <f t="shared" si="9"/>
        <v>3892.0021235649347</v>
      </c>
      <c r="F230" s="191">
        <f t="shared" si="10"/>
        <v>3892.0021235649347</v>
      </c>
      <c r="G230" s="191">
        <f t="shared" si="11"/>
        <v>3892.0021235649347</v>
      </c>
      <c r="H230" s="190"/>
    </row>
    <row r="231" spans="1:8" customFormat="1" ht="17.25" customHeight="1">
      <c r="A231" s="169" t="s">
        <v>398</v>
      </c>
      <c r="B231" s="194" t="s">
        <v>397</v>
      </c>
      <c r="C231" s="192">
        <v>1</v>
      </c>
      <c r="D231" s="191">
        <v>855</v>
      </c>
      <c r="E231" s="191">
        <f t="shared" si="9"/>
        <v>113.47800119450527</v>
      </c>
      <c r="F231" s="191">
        <f t="shared" si="10"/>
        <v>113.47800119450527</v>
      </c>
      <c r="G231" s="191">
        <f t="shared" si="11"/>
        <v>113.47800119450527</v>
      </c>
      <c r="H231" s="190"/>
    </row>
    <row r="232" spans="1:8" customFormat="1" ht="17.25" customHeight="1">
      <c r="A232" s="169" t="s">
        <v>396</v>
      </c>
      <c r="B232" s="194" t="s">
        <v>395</v>
      </c>
      <c r="C232" s="192">
        <v>1</v>
      </c>
      <c r="D232" s="191">
        <v>855</v>
      </c>
      <c r="E232" s="191">
        <f t="shared" si="9"/>
        <v>113.47800119450527</v>
      </c>
      <c r="F232" s="191">
        <f t="shared" si="10"/>
        <v>113.47800119450527</v>
      </c>
      <c r="G232" s="191">
        <f t="shared" si="11"/>
        <v>113.47800119450527</v>
      </c>
      <c r="H232" s="190"/>
    </row>
    <row r="233" spans="1:8" customFormat="1" ht="17.25" customHeight="1">
      <c r="A233" s="169" t="s">
        <v>394</v>
      </c>
      <c r="B233" s="194" t="s">
        <v>393</v>
      </c>
      <c r="C233" s="192">
        <v>1</v>
      </c>
      <c r="D233" s="191">
        <v>1098</v>
      </c>
      <c r="E233" s="191">
        <f t="shared" si="9"/>
        <v>145.72964363925939</v>
      </c>
      <c r="F233" s="191">
        <f t="shared" si="10"/>
        <v>145.72964363925939</v>
      </c>
      <c r="G233" s="191">
        <f t="shared" si="11"/>
        <v>145.72964363925939</v>
      </c>
      <c r="H233" s="190"/>
    </row>
    <row r="234" spans="1:8" customFormat="1" ht="17.25" customHeight="1">
      <c r="A234" s="169" t="s">
        <v>392</v>
      </c>
      <c r="B234" s="194" t="s">
        <v>391</v>
      </c>
      <c r="C234" s="192">
        <v>1</v>
      </c>
      <c r="D234" s="191">
        <v>14640</v>
      </c>
      <c r="E234" s="191">
        <f t="shared" si="9"/>
        <v>1943.0619151901253</v>
      </c>
      <c r="F234" s="191">
        <f t="shared" si="10"/>
        <v>1943.0619151901253</v>
      </c>
      <c r="G234" s="191">
        <f t="shared" si="11"/>
        <v>1943.0619151901253</v>
      </c>
      <c r="H234" s="190"/>
    </row>
    <row r="235" spans="1:8" customFormat="1" ht="17.25" customHeight="1">
      <c r="A235" s="169" t="s">
        <v>390</v>
      </c>
      <c r="B235" s="194" t="s">
        <v>389</v>
      </c>
      <c r="C235" s="192">
        <v>1</v>
      </c>
      <c r="D235" s="191">
        <v>9259.7999999999993</v>
      </c>
      <c r="E235" s="191">
        <f t="shared" si="9"/>
        <v>1228.9866613577542</v>
      </c>
      <c r="F235" s="191">
        <f t="shared" si="10"/>
        <v>1228.9866613577542</v>
      </c>
      <c r="G235" s="191">
        <f t="shared" si="11"/>
        <v>1228.9866613577542</v>
      </c>
      <c r="H235" s="190"/>
    </row>
    <row r="236" spans="1:8" customFormat="1" ht="17.25" customHeight="1">
      <c r="A236" s="169" t="s">
        <v>388</v>
      </c>
      <c r="B236" s="194" t="s">
        <v>385</v>
      </c>
      <c r="C236" s="192">
        <v>1</v>
      </c>
      <c r="D236" s="191">
        <v>9259.7999999999993</v>
      </c>
      <c r="E236" s="191">
        <f t="shared" si="9"/>
        <v>1228.9866613577542</v>
      </c>
      <c r="F236" s="191">
        <f t="shared" si="10"/>
        <v>1228.9866613577542</v>
      </c>
      <c r="G236" s="191">
        <f t="shared" si="11"/>
        <v>1228.9866613577542</v>
      </c>
      <c r="H236" s="190"/>
    </row>
    <row r="237" spans="1:8" customFormat="1" ht="17.25" customHeight="1">
      <c r="A237" s="169" t="s">
        <v>387</v>
      </c>
      <c r="B237" s="194" t="s">
        <v>385</v>
      </c>
      <c r="C237" s="192">
        <v>1</v>
      </c>
      <c r="D237" s="191">
        <v>9259.7999999999993</v>
      </c>
      <c r="E237" s="191">
        <f t="shared" si="9"/>
        <v>1228.9866613577542</v>
      </c>
      <c r="F237" s="191">
        <f t="shared" si="10"/>
        <v>1228.9866613577542</v>
      </c>
      <c r="G237" s="191">
        <f t="shared" si="11"/>
        <v>1228.9866613577542</v>
      </c>
      <c r="H237" s="190"/>
    </row>
    <row r="238" spans="1:8" customFormat="1" ht="17.25" customHeight="1">
      <c r="A238" s="169" t="s">
        <v>386</v>
      </c>
      <c r="B238" s="194" t="s">
        <v>385</v>
      </c>
      <c r="C238" s="192">
        <v>1</v>
      </c>
      <c r="D238" s="191">
        <v>9259.7999999999993</v>
      </c>
      <c r="E238" s="191">
        <f t="shared" si="9"/>
        <v>1228.9866613577542</v>
      </c>
      <c r="F238" s="191">
        <f t="shared" si="10"/>
        <v>1228.9866613577542</v>
      </c>
      <c r="G238" s="191">
        <f t="shared" si="11"/>
        <v>1228.9866613577542</v>
      </c>
      <c r="H238" s="166"/>
    </row>
    <row r="239" spans="1:8" customFormat="1" ht="17.25" customHeight="1">
      <c r="A239" s="169" t="s">
        <v>384</v>
      </c>
      <c r="B239" s="194" t="s">
        <v>383</v>
      </c>
      <c r="C239" s="192">
        <v>1</v>
      </c>
      <c r="D239" s="191">
        <v>39612.120000000003</v>
      </c>
      <c r="E239" s="191">
        <f t="shared" si="9"/>
        <v>5257.4318136571774</v>
      </c>
      <c r="F239" s="191">
        <f t="shared" si="10"/>
        <v>5257.4318136571774</v>
      </c>
      <c r="G239" s="191">
        <f t="shared" si="11"/>
        <v>5257.4318136571774</v>
      </c>
      <c r="H239" s="190"/>
    </row>
    <row r="240" spans="1:8" customFormat="1" ht="17.25" customHeight="1">
      <c r="A240" s="169" t="s">
        <v>382</v>
      </c>
      <c r="B240" s="194" t="s">
        <v>381</v>
      </c>
      <c r="C240" s="192">
        <v>1</v>
      </c>
      <c r="D240" s="191">
        <v>24339</v>
      </c>
      <c r="E240" s="191">
        <f t="shared" si="9"/>
        <v>3230.3404340035831</v>
      </c>
      <c r="F240" s="191">
        <f t="shared" si="10"/>
        <v>3230.3404340035831</v>
      </c>
      <c r="G240" s="191">
        <f t="shared" si="11"/>
        <v>3230.3404340035831</v>
      </c>
      <c r="H240" s="190"/>
    </row>
    <row r="241" spans="1:8" customFormat="1" ht="17.25" customHeight="1">
      <c r="A241" s="169" t="s">
        <v>380</v>
      </c>
      <c r="B241" s="194" t="s">
        <v>379</v>
      </c>
      <c r="C241" s="192">
        <v>1</v>
      </c>
      <c r="D241" s="191">
        <v>39650</v>
      </c>
      <c r="E241" s="191">
        <f t="shared" si="9"/>
        <v>5262.4593536399225</v>
      </c>
      <c r="F241" s="191">
        <f t="shared" si="10"/>
        <v>5262.4593536399225</v>
      </c>
      <c r="G241" s="191">
        <f t="shared" si="11"/>
        <v>5262.4593536399225</v>
      </c>
      <c r="H241" s="190"/>
    </row>
    <row r="242" spans="1:8" customFormat="1" ht="17.25" customHeight="1">
      <c r="A242" s="169" t="s">
        <v>378</v>
      </c>
      <c r="B242" s="194" t="s">
        <v>377</v>
      </c>
      <c r="C242" s="192">
        <v>1</v>
      </c>
      <c r="D242" s="191">
        <v>508738.14</v>
      </c>
      <c r="E242" s="191">
        <f t="shared" si="9"/>
        <v>67521.154688433206</v>
      </c>
      <c r="F242" s="191">
        <f t="shared" si="10"/>
        <v>67521.154688433206</v>
      </c>
      <c r="G242" s="191">
        <f t="shared" si="11"/>
        <v>67521.154688433206</v>
      </c>
      <c r="H242" s="190"/>
    </row>
    <row r="243" spans="1:8" customFormat="1" ht="17.25" customHeight="1">
      <c r="A243" s="169" t="s">
        <v>376</v>
      </c>
      <c r="B243" s="194" t="s">
        <v>375</v>
      </c>
      <c r="C243" s="192">
        <v>1</v>
      </c>
      <c r="D243" s="191">
        <v>3062.47</v>
      </c>
      <c r="E243" s="191">
        <f t="shared" si="9"/>
        <v>406.45961908553983</v>
      </c>
      <c r="F243" s="191">
        <f t="shared" si="10"/>
        <v>406.45961908553983</v>
      </c>
      <c r="G243" s="191">
        <f t="shared" si="11"/>
        <v>406.45961908553983</v>
      </c>
      <c r="H243" s="190"/>
    </row>
    <row r="244" spans="1:8" customFormat="1" ht="17.25" customHeight="1">
      <c r="A244" s="169" t="s">
        <v>374</v>
      </c>
      <c r="B244" s="194" t="s">
        <v>373</v>
      </c>
      <c r="C244" s="192">
        <v>1</v>
      </c>
      <c r="D244" s="191">
        <v>164221.75</v>
      </c>
      <c r="E244" s="191">
        <f t="shared" si="9"/>
        <v>21795.971862764614</v>
      </c>
      <c r="F244" s="191">
        <f t="shared" si="10"/>
        <v>21795.971862764614</v>
      </c>
      <c r="G244" s="191">
        <f t="shared" si="11"/>
        <v>21795.971862764614</v>
      </c>
      <c r="H244" s="190"/>
    </row>
    <row r="245" spans="1:8" customFormat="1" ht="17.25" customHeight="1">
      <c r="A245" s="169" t="s">
        <v>372</v>
      </c>
      <c r="B245" s="194" t="s">
        <v>371</v>
      </c>
      <c r="C245" s="192">
        <v>1</v>
      </c>
      <c r="D245" s="191">
        <v>84546</v>
      </c>
      <c r="E245" s="191">
        <f t="shared" si="9"/>
        <v>11221.182560222973</v>
      </c>
      <c r="F245" s="191">
        <f t="shared" si="10"/>
        <v>11221.182560222973</v>
      </c>
      <c r="G245" s="191">
        <f t="shared" si="11"/>
        <v>11221.182560222973</v>
      </c>
      <c r="H245" s="190"/>
    </row>
    <row r="246" spans="1:8" customFormat="1" ht="17.25" customHeight="1">
      <c r="A246" s="169" t="s">
        <v>370</v>
      </c>
      <c r="B246" s="194" t="s">
        <v>369</v>
      </c>
      <c r="C246" s="192">
        <v>1</v>
      </c>
      <c r="D246" s="191">
        <v>31171</v>
      </c>
      <c r="E246" s="191">
        <f t="shared" si="9"/>
        <v>4137.1026610923082</v>
      </c>
      <c r="F246" s="191">
        <f t="shared" si="10"/>
        <v>4137.1026610923082</v>
      </c>
      <c r="G246" s="191">
        <f t="shared" si="11"/>
        <v>4137.1026610923082</v>
      </c>
      <c r="H246" s="190"/>
    </row>
    <row r="247" spans="1:8" customFormat="1" ht="17.25" customHeight="1">
      <c r="A247" s="169" t="s">
        <v>368</v>
      </c>
      <c r="B247" s="194" t="s">
        <v>367</v>
      </c>
      <c r="C247" s="192">
        <v>1</v>
      </c>
      <c r="D247" s="191">
        <v>13090.6</v>
      </c>
      <c r="E247" s="191">
        <f t="shared" si="9"/>
        <v>1737.4211958325038</v>
      </c>
      <c r="F247" s="191">
        <f t="shared" si="10"/>
        <v>1737.4211958325038</v>
      </c>
      <c r="G247" s="191">
        <f t="shared" si="11"/>
        <v>1737.4211958325038</v>
      </c>
      <c r="H247" s="190"/>
    </row>
    <row r="248" spans="1:8" customFormat="1" ht="17.25" customHeight="1">
      <c r="A248" s="169" t="s">
        <v>366</v>
      </c>
      <c r="B248" s="194" t="s">
        <v>365</v>
      </c>
      <c r="C248" s="192">
        <v>1</v>
      </c>
      <c r="D248" s="191">
        <v>79812.399999999994</v>
      </c>
      <c r="E248" s="191">
        <f t="shared" si="9"/>
        <v>10592.925874311499</v>
      </c>
      <c r="F248" s="191">
        <f t="shared" si="10"/>
        <v>10592.925874311499</v>
      </c>
      <c r="G248" s="191">
        <f t="shared" si="11"/>
        <v>10592.925874311499</v>
      </c>
      <c r="H248" s="190"/>
    </row>
    <row r="249" spans="1:8" customFormat="1" ht="17.25" customHeight="1">
      <c r="A249" s="169" t="s">
        <v>364</v>
      </c>
      <c r="B249" s="193" t="s">
        <v>363</v>
      </c>
      <c r="C249" s="192">
        <v>4</v>
      </c>
      <c r="D249" s="191">
        <v>25815</v>
      </c>
      <c r="E249" s="191">
        <f t="shared" si="9"/>
        <v>3426.2392992235714</v>
      </c>
      <c r="F249" s="191">
        <f t="shared" si="10"/>
        <v>3426.2392992235714</v>
      </c>
      <c r="G249" s="191">
        <f t="shared" si="11"/>
        <v>3426.2392992235714</v>
      </c>
      <c r="H249" s="190"/>
    </row>
    <row r="250" spans="1:8" customFormat="1" ht="17.25" customHeight="1">
      <c r="A250" s="169" t="s">
        <v>362</v>
      </c>
      <c r="B250" s="193" t="s">
        <v>337</v>
      </c>
      <c r="C250" s="192">
        <v>4</v>
      </c>
      <c r="D250" s="191">
        <v>28196.2</v>
      </c>
      <c r="E250" s="191">
        <f t="shared" si="9"/>
        <v>3742.2788506204788</v>
      </c>
      <c r="F250" s="191">
        <f t="shared" si="10"/>
        <v>3742.2788506204788</v>
      </c>
      <c r="G250" s="191">
        <f t="shared" si="11"/>
        <v>3742.2788506204788</v>
      </c>
      <c r="H250" s="190"/>
    </row>
    <row r="251" spans="1:8" customFormat="1" ht="17.25" customHeight="1">
      <c r="A251" s="169" t="s">
        <v>361</v>
      </c>
      <c r="B251" s="193" t="s">
        <v>360</v>
      </c>
      <c r="C251" s="192">
        <v>1</v>
      </c>
      <c r="D251" s="191">
        <v>293250</v>
      </c>
      <c r="E251" s="191">
        <f t="shared" si="9"/>
        <v>38920.96356758909</v>
      </c>
      <c r="F251" s="191">
        <f t="shared" si="10"/>
        <v>38920.96356758909</v>
      </c>
      <c r="G251" s="191">
        <f t="shared" si="11"/>
        <v>38920.96356758909</v>
      </c>
      <c r="H251" s="190"/>
    </row>
    <row r="252" spans="1:8" customFormat="1" ht="17.25" customHeight="1">
      <c r="A252" s="169" t="s">
        <v>359</v>
      </c>
      <c r="B252" s="193" t="s">
        <v>358</v>
      </c>
      <c r="C252" s="192">
        <v>1</v>
      </c>
      <c r="D252" s="191">
        <v>284320</v>
      </c>
      <c r="E252" s="191">
        <f t="shared" si="9"/>
        <v>37735.748888446476</v>
      </c>
      <c r="F252" s="191">
        <f t="shared" si="10"/>
        <v>37735.748888446476</v>
      </c>
      <c r="G252" s="191">
        <f t="shared" si="11"/>
        <v>37735.748888446476</v>
      </c>
      <c r="H252" s="190"/>
    </row>
    <row r="253" spans="1:8" customFormat="1" ht="17.25" customHeight="1">
      <c r="A253" s="169" t="s">
        <v>357</v>
      </c>
      <c r="B253" s="193" t="s">
        <v>324</v>
      </c>
      <c r="C253" s="192">
        <v>3</v>
      </c>
      <c r="D253" s="191">
        <v>337500</v>
      </c>
      <c r="E253" s="191">
        <f t="shared" si="9"/>
        <v>44793.947839936292</v>
      </c>
      <c r="F253" s="191">
        <f t="shared" si="10"/>
        <v>44793.947839936292</v>
      </c>
      <c r="G253" s="191">
        <f t="shared" si="11"/>
        <v>44793.947839936292</v>
      </c>
      <c r="H253" s="190"/>
    </row>
    <row r="254" spans="1:8" customFormat="1" ht="17.25" customHeight="1">
      <c r="A254" s="169" t="s">
        <v>356</v>
      </c>
      <c r="B254" s="193" t="s">
        <v>355</v>
      </c>
      <c r="C254" s="192">
        <v>2</v>
      </c>
      <c r="D254" s="191">
        <v>140000</v>
      </c>
      <c r="E254" s="191">
        <f t="shared" si="9"/>
        <v>18581.193178047648</v>
      </c>
      <c r="F254" s="191">
        <f t="shared" si="10"/>
        <v>18581.193178047648</v>
      </c>
      <c r="G254" s="191">
        <f t="shared" si="11"/>
        <v>18581.193178047648</v>
      </c>
      <c r="H254" s="190"/>
    </row>
    <row r="255" spans="1:8" customFormat="1" ht="17.25" customHeight="1">
      <c r="A255" s="169" t="s">
        <v>354</v>
      </c>
      <c r="B255" s="193" t="s">
        <v>353</v>
      </c>
      <c r="C255" s="192">
        <v>1</v>
      </c>
      <c r="D255" s="191">
        <v>35575</v>
      </c>
      <c r="E255" s="191">
        <f t="shared" si="9"/>
        <v>4721.6139093503216</v>
      </c>
      <c r="F255" s="191">
        <f t="shared" si="10"/>
        <v>4721.6139093503216</v>
      </c>
      <c r="G255" s="191">
        <f t="shared" si="11"/>
        <v>4721.6139093503216</v>
      </c>
      <c r="H255" s="190"/>
    </row>
    <row r="256" spans="1:8" customFormat="1" ht="17.25" customHeight="1">
      <c r="A256" s="169" t="s">
        <v>352</v>
      </c>
      <c r="B256" s="193" t="s">
        <v>351</v>
      </c>
      <c r="C256" s="192">
        <v>1</v>
      </c>
      <c r="D256" s="191">
        <v>426250</v>
      </c>
      <c r="E256" s="191">
        <f t="shared" si="9"/>
        <v>56573.097086734349</v>
      </c>
      <c r="F256" s="191">
        <f t="shared" si="10"/>
        <v>56573.097086734349</v>
      </c>
      <c r="G256" s="191">
        <f t="shared" si="11"/>
        <v>56573.097086734349</v>
      </c>
      <c r="H256" s="190"/>
    </row>
    <row r="257" spans="1:8" customFormat="1" ht="17.25" customHeight="1">
      <c r="A257" s="169" t="s">
        <v>350</v>
      </c>
      <c r="B257" s="193" t="s">
        <v>349</v>
      </c>
      <c r="C257" s="192">
        <v>2</v>
      </c>
      <c r="D257" s="191">
        <v>70000</v>
      </c>
      <c r="E257" s="191">
        <f t="shared" si="9"/>
        <v>9290.596589023824</v>
      </c>
      <c r="F257" s="191">
        <f t="shared" si="10"/>
        <v>9290.596589023824</v>
      </c>
      <c r="G257" s="191">
        <f t="shared" si="11"/>
        <v>9290.596589023824</v>
      </c>
      <c r="H257" s="190"/>
    </row>
    <row r="258" spans="1:8" customFormat="1" ht="17.25" customHeight="1">
      <c r="A258" s="169" t="s">
        <v>348</v>
      </c>
      <c r="B258" s="193" t="s">
        <v>347</v>
      </c>
      <c r="C258" s="192">
        <v>1</v>
      </c>
      <c r="D258" s="191">
        <v>874326.25</v>
      </c>
      <c r="E258" s="191">
        <f t="shared" si="9"/>
        <v>116043.03537062844</v>
      </c>
      <c r="F258" s="191">
        <f t="shared" si="10"/>
        <v>116043.03537062844</v>
      </c>
      <c r="G258" s="191">
        <f t="shared" si="11"/>
        <v>116043.03537062844</v>
      </c>
      <c r="H258" s="190"/>
    </row>
    <row r="259" spans="1:8" customFormat="1" ht="17.25" customHeight="1">
      <c r="A259" s="169" t="s">
        <v>346</v>
      </c>
      <c r="B259" s="193" t="s">
        <v>345</v>
      </c>
      <c r="C259" s="192">
        <v>3</v>
      </c>
      <c r="D259" s="191">
        <v>90712.5</v>
      </c>
      <c r="E259" s="191">
        <f t="shared" si="9"/>
        <v>12039.617758311766</v>
      </c>
      <c r="F259" s="191">
        <f t="shared" si="10"/>
        <v>12039.617758311766</v>
      </c>
      <c r="G259" s="191">
        <f t="shared" si="11"/>
        <v>12039.617758311766</v>
      </c>
      <c r="H259" s="190"/>
    </row>
    <row r="260" spans="1:8" customFormat="1" ht="17.25" customHeight="1">
      <c r="A260" s="169" t="s">
        <v>344</v>
      </c>
      <c r="B260" s="193" t="s">
        <v>343</v>
      </c>
      <c r="C260" s="192">
        <v>5</v>
      </c>
      <c r="D260" s="191">
        <v>94500</v>
      </c>
      <c r="E260" s="191">
        <f t="shared" si="9"/>
        <v>12542.305395182162</v>
      </c>
      <c r="F260" s="191">
        <f t="shared" si="10"/>
        <v>12542.305395182162</v>
      </c>
      <c r="G260" s="191">
        <f t="shared" si="11"/>
        <v>12542.305395182162</v>
      </c>
      <c r="H260" s="190"/>
    </row>
    <row r="261" spans="1:8" customFormat="1" ht="17.25" customHeight="1">
      <c r="A261" s="169" t="s">
        <v>342</v>
      </c>
      <c r="B261" s="193" t="s">
        <v>341</v>
      </c>
      <c r="C261" s="192">
        <v>4</v>
      </c>
      <c r="D261" s="191">
        <v>72750</v>
      </c>
      <c r="E261" s="191">
        <f t="shared" ref="E261:E324" si="12">D261/7.5345</f>
        <v>9655.5843121640446</v>
      </c>
      <c r="F261" s="191">
        <f t="shared" ref="F261:F295" si="13">D261/7.5345</f>
        <v>9655.5843121640446</v>
      </c>
      <c r="G261" s="191">
        <f t="shared" ref="G261:G295" si="14">D261/7.5345</f>
        <v>9655.5843121640446</v>
      </c>
      <c r="H261" s="190"/>
    </row>
    <row r="262" spans="1:8" customFormat="1" ht="17.25" customHeight="1">
      <c r="A262" s="169" t="s">
        <v>340</v>
      </c>
      <c r="B262" s="193" t="s">
        <v>339</v>
      </c>
      <c r="C262" s="192">
        <v>1</v>
      </c>
      <c r="D262" s="191">
        <v>19425</v>
      </c>
      <c r="E262" s="191">
        <f t="shared" si="12"/>
        <v>2578.1405534541109</v>
      </c>
      <c r="F262" s="191">
        <f t="shared" si="13"/>
        <v>2578.1405534541109</v>
      </c>
      <c r="G262" s="191">
        <f t="shared" si="14"/>
        <v>2578.1405534541109</v>
      </c>
      <c r="H262" s="190"/>
    </row>
    <row r="263" spans="1:8" customFormat="1" ht="17.25" customHeight="1">
      <c r="A263" s="169" t="s">
        <v>338</v>
      </c>
      <c r="B263" s="193" t="s">
        <v>337</v>
      </c>
      <c r="C263" s="192">
        <v>10</v>
      </c>
      <c r="D263" s="191">
        <v>181937.5</v>
      </c>
      <c r="E263" s="191">
        <f t="shared" si="12"/>
        <v>24147.255955936027</v>
      </c>
      <c r="F263" s="191">
        <f t="shared" si="13"/>
        <v>24147.255955936027</v>
      </c>
      <c r="G263" s="191">
        <f t="shared" si="14"/>
        <v>24147.255955936027</v>
      </c>
      <c r="H263" s="190"/>
    </row>
    <row r="264" spans="1:8" customFormat="1" ht="17.25" customHeight="1">
      <c r="A264" s="169" t="s">
        <v>336</v>
      </c>
      <c r="B264" s="193" t="s">
        <v>310</v>
      </c>
      <c r="C264" s="192">
        <v>1</v>
      </c>
      <c r="D264" s="191">
        <v>149625</v>
      </c>
      <c r="E264" s="191">
        <f t="shared" si="12"/>
        <v>19858.650209038424</v>
      </c>
      <c r="F264" s="191">
        <f t="shared" si="13"/>
        <v>19858.650209038424</v>
      </c>
      <c r="G264" s="191">
        <f t="shared" si="14"/>
        <v>19858.650209038424</v>
      </c>
      <c r="H264" s="190"/>
    </row>
    <row r="265" spans="1:8" customFormat="1" ht="17.25" customHeight="1">
      <c r="A265" s="169" t="s">
        <v>335</v>
      </c>
      <c r="B265" s="193" t="s">
        <v>334</v>
      </c>
      <c r="C265" s="192">
        <v>1</v>
      </c>
      <c r="D265" s="191">
        <v>144125</v>
      </c>
      <c r="E265" s="191">
        <f t="shared" si="12"/>
        <v>19128.674762757979</v>
      </c>
      <c r="F265" s="191">
        <f t="shared" si="13"/>
        <v>19128.674762757979</v>
      </c>
      <c r="G265" s="191">
        <f t="shared" si="14"/>
        <v>19128.674762757979</v>
      </c>
      <c r="H265" s="190"/>
    </row>
    <row r="266" spans="1:8" customFormat="1" ht="17.25" customHeight="1">
      <c r="A266" s="169" t="s">
        <v>333</v>
      </c>
      <c r="B266" s="193" t="s">
        <v>332</v>
      </c>
      <c r="C266" s="192">
        <v>1</v>
      </c>
      <c r="D266" s="191">
        <v>143125</v>
      </c>
      <c r="E266" s="191">
        <f t="shared" si="12"/>
        <v>18995.951954343353</v>
      </c>
      <c r="F266" s="191">
        <f t="shared" si="13"/>
        <v>18995.951954343353</v>
      </c>
      <c r="G266" s="191">
        <f t="shared" si="14"/>
        <v>18995.951954343353</v>
      </c>
      <c r="H266" s="190"/>
    </row>
    <row r="267" spans="1:8" customFormat="1" ht="17.25" customHeight="1">
      <c r="A267" s="169" t="s">
        <v>331</v>
      </c>
      <c r="B267" s="193" t="s">
        <v>330</v>
      </c>
      <c r="C267" s="192">
        <v>7</v>
      </c>
      <c r="D267" s="191">
        <v>191432.5</v>
      </c>
      <c r="E267" s="191">
        <f t="shared" si="12"/>
        <v>25407.459021832899</v>
      </c>
      <c r="F267" s="191">
        <f t="shared" si="13"/>
        <v>25407.459021832899</v>
      </c>
      <c r="G267" s="191">
        <f t="shared" si="14"/>
        <v>25407.459021832899</v>
      </c>
      <c r="H267" s="190"/>
    </row>
    <row r="268" spans="1:8" customFormat="1" ht="17.25" customHeight="1">
      <c r="A268" s="169" t="s">
        <v>329</v>
      </c>
      <c r="B268" s="193" t="s">
        <v>328</v>
      </c>
      <c r="C268" s="192">
        <v>1</v>
      </c>
      <c r="D268" s="191">
        <v>163200</v>
      </c>
      <c r="E268" s="191">
        <f t="shared" si="12"/>
        <v>21660.36233326697</v>
      </c>
      <c r="F268" s="191">
        <f t="shared" si="13"/>
        <v>21660.36233326697</v>
      </c>
      <c r="G268" s="191">
        <f t="shared" si="14"/>
        <v>21660.36233326697</v>
      </c>
      <c r="H268" s="190"/>
    </row>
    <row r="269" spans="1:8" customFormat="1" ht="17.25" customHeight="1">
      <c r="A269" s="169" t="s">
        <v>327</v>
      </c>
      <c r="B269" s="193" t="s">
        <v>326</v>
      </c>
      <c r="C269" s="192">
        <v>2</v>
      </c>
      <c r="D269" s="191">
        <v>50150</v>
      </c>
      <c r="E269" s="191">
        <f t="shared" si="12"/>
        <v>6656.0488419934964</v>
      </c>
      <c r="F269" s="191">
        <f t="shared" si="13"/>
        <v>6656.0488419934964</v>
      </c>
      <c r="G269" s="191">
        <f t="shared" si="14"/>
        <v>6656.0488419934964</v>
      </c>
      <c r="H269" s="190"/>
    </row>
    <row r="270" spans="1:8" customFormat="1" ht="17.25" customHeight="1">
      <c r="A270" s="169" t="s">
        <v>325</v>
      </c>
      <c r="B270" s="193" t="s">
        <v>324</v>
      </c>
      <c r="C270" s="192">
        <v>1</v>
      </c>
      <c r="D270" s="191">
        <v>37778.75</v>
      </c>
      <c r="E270" s="191">
        <f t="shared" si="12"/>
        <v>5014.1017983940537</v>
      </c>
      <c r="F270" s="191">
        <f t="shared" si="13"/>
        <v>5014.1017983940537</v>
      </c>
      <c r="G270" s="191">
        <f t="shared" si="14"/>
        <v>5014.1017983940537</v>
      </c>
      <c r="H270" s="190"/>
    </row>
    <row r="271" spans="1:8" customFormat="1" ht="17.25" customHeight="1">
      <c r="A271" s="169" t="s">
        <v>323</v>
      </c>
      <c r="B271" s="193" t="s">
        <v>322</v>
      </c>
      <c r="C271" s="192">
        <v>1</v>
      </c>
      <c r="D271" s="191">
        <v>45614.38</v>
      </c>
      <c r="E271" s="191">
        <f t="shared" si="12"/>
        <v>6054.0686176919498</v>
      </c>
      <c r="F271" s="191">
        <f t="shared" si="13"/>
        <v>6054.0686176919498</v>
      </c>
      <c r="G271" s="191">
        <f t="shared" si="14"/>
        <v>6054.0686176919498</v>
      </c>
      <c r="H271" s="190"/>
    </row>
    <row r="272" spans="1:8" customFormat="1" ht="17.25" customHeight="1">
      <c r="A272" s="169" t="s">
        <v>321</v>
      </c>
      <c r="B272" s="193" t="s">
        <v>320</v>
      </c>
      <c r="C272" s="192">
        <v>2</v>
      </c>
      <c r="D272" s="191">
        <v>29875</v>
      </c>
      <c r="E272" s="191">
        <f t="shared" si="12"/>
        <v>3965.0939013869533</v>
      </c>
      <c r="F272" s="191">
        <f t="shared" si="13"/>
        <v>3965.0939013869533</v>
      </c>
      <c r="G272" s="191">
        <f t="shared" si="14"/>
        <v>3965.0939013869533</v>
      </c>
      <c r="H272" s="190"/>
    </row>
    <row r="273" spans="1:8" customFormat="1" ht="17.25" customHeight="1">
      <c r="A273" s="169" t="s">
        <v>319</v>
      </c>
      <c r="B273" s="193" t="s">
        <v>318</v>
      </c>
      <c r="C273" s="192">
        <v>1</v>
      </c>
      <c r="D273" s="191">
        <v>22558.69</v>
      </c>
      <c r="E273" s="191">
        <f t="shared" si="12"/>
        <v>2994.0526909549403</v>
      </c>
      <c r="F273" s="191">
        <f t="shared" si="13"/>
        <v>2994.0526909549403</v>
      </c>
      <c r="G273" s="191">
        <f t="shared" si="14"/>
        <v>2994.0526909549403</v>
      </c>
      <c r="H273" s="190"/>
    </row>
    <row r="274" spans="1:8" customFormat="1" ht="17.25" customHeight="1">
      <c r="A274" s="169" t="s">
        <v>317</v>
      </c>
      <c r="B274" s="193" t="s">
        <v>316</v>
      </c>
      <c r="C274" s="192">
        <v>1</v>
      </c>
      <c r="D274" s="191">
        <v>44938.559999999998</v>
      </c>
      <c r="E274" s="191">
        <f t="shared" si="12"/>
        <v>5964.3718893091773</v>
      </c>
      <c r="F274" s="191">
        <f t="shared" si="13"/>
        <v>5964.3718893091773</v>
      </c>
      <c r="G274" s="191">
        <f t="shared" si="14"/>
        <v>5964.3718893091773</v>
      </c>
      <c r="H274" s="190"/>
    </row>
    <row r="275" spans="1:8" customFormat="1" ht="17.25" customHeight="1">
      <c r="A275" s="169" t="s">
        <v>315</v>
      </c>
      <c r="B275" s="193" t="s">
        <v>314</v>
      </c>
      <c r="C275" s="192">
        <v>1</v>
      </c>
      <c r="D275" s="191">
        <v>19654.63</v>
      </c>
      <c r="E275" s="191">
        <f t="shared" si="12"/>
        <v>2608.6176919503619</v>
      </c>
      <c r="F275" s="191">
        <f t="shared" si="13"/>
        <v>2608.6176919503619</v>
      </c>
      <c r="G275" s="191">
        <f t="shared" si="14"/>
        <v>2608.6176919503619</v>
      </c>
      <c r="H275" s="190"/>
    </row>
    <row r="276" spans="1:8" customFormat="1" ht="17.25" customHeight="1">
      <c r="A276" s="169" t="s">
        <v>313</v>
      </c>
      <c r="B276" s="193" t="s">
        <v>312</v>
      </c>
      <c r="C276" s="192">
        <v>1</v>
      </c>
      <c r="D276" s="191">
        <v>165731.25</v>
      </c>
      <c r="E276" s="191">
        <f t="shared" si="12"/>
        <v>21996.316942066493</v>
      </c>
      <c r="F276" s="191">
        <f t="shared" si="13"/>
        <v>21996.316942066493</v>
      </c>
      <c r="G276" s="191">
        <f t="shared" si="14"/>
        <v>21996.316942066493</v>
      </c>
      <c r="H276" s="190"/>
    </row>
    <row r="277" spans="1:8" customFormat="1" ht="17.25" customHeight="1">
      <c r="A277" s="169" t="s">
        <v>311</v>
      </c>
      <c r="B277" s="193" t="s">
        <v>310</v>
      </c>
      <c r="C277" s="192">
        <v>2</v>
      </c>
      <c r="D277" s="191">
        <v>133130</v>
      </c>
      <c r="E277" s="191">
        <f t="shared" si="12"/>
        <v>17669.387484239167</v>
      </c>
      <c r="F277" s="191">
        <f t="shared" si="13"/>
        <v>17669.387484239167</v>
      </c>
      <c r="G277" s="191">
        <f t="shared" si="14"/>
        <v>17669.387484239167</v>
      </c>
      <c r="H277" s="190"/>
    </row>
    <row r="278" spans="1:8" customFormat="1" ht="17.25" customHeight="1">
      <c r="A278" s="169" t="s">
        <v>309</v>
      </c>
      <c r="B278" s="193" t="s">
        <v>308</v>
      </c>
      <c r="C278" s="192">
        <v>2</v>
      </c>
      <c r="D278" s="191">
        <v>115050</v>
      </c>
      <c r="E278" s="191">
        <f t="shared" si="12"/>
        <v>15269.759108102726</v>
      </c>
      <c r="F278" s="191">
        <f t="shared" si="13"/>
        <v>15269.759108102726</v>
      </c>
      <c r="G278" s="191">
        <f t="shared" si="14"/>
        <v>15269.759108102726</v>
      </c>
      <c r="H278" s="190"/>
    </row>
    <row r="279" spans="1:8" customFormat="1" ht="17.25" customHeight="1">
      <c r="A279" s="169" t="s">
        <v>307</v>
      </c>
      <c r="B279" s="193" t="s">
        <v>306</v>
      </c>
      <c r="C279" s="192">
        <v>2</v>
      </c>
      <c r="D279" s="191">
        <v>65100</v>
      </c>
      <c r="E279" s="191">
        <f t="shared" si="12"/>
        <v>8640.254827792156</v>
      </c>
      <c r="F279" s="191">
        <f t="shared" si="13"/>
        <v>8640.254827792156</v>
      </c>
      <c r="G279" s="191">
        <f t="shared" si="14"/>
        <v>8640.254827792156</v>
      </c>
      <c r="H279" s="190"/>
    </row>
    <row r="280" spans="1:8" customFormat="1" ht="17.25" customHeight="1">
      <c r="A280" s="169" t="s">
        <v>305</v>
      </c>
      <c r="B280" s="193" t="s">
        <v>304</v>
      </c>
      <c r="C280" s="192">
        <v>1</v>
      </c>
      <c r="D280" s="191">
        <v>54430.93</v>
      </c>
      <c r="E280" s="191">
        <f t="shared" si="12"/>
        <v>7224.2258942199214</v>
      </c>
      <c r="F280" s="191">
        <f t="shared" si="13"/>
        <v>7224.2258942199214</v>
      </c>
      <c r="G280" s="191">
        <f t="shared" si="14"/>
        <v>7224.2258942199214</v>
      </c>
      <c r="H280" s="190"/>
    </row>
    <row r="281" spans="1:8" customFormat="1" ht="17.25" customHeight="1">
      <c r="A281" s="169" t="s">
        <v>303</v>
      </c>
      <c r="B281" s="193" t="s">
        <v>302</v>
      </c>
      <c r="C281" s="192">
        <v>2</v>
      </c>
      <c r="D281" s="191">
        <v>25000</v>
      </c>
      <c r="E281" s="191">
        <f t="shared" si="12"/>
        <v>3318.0702103656513</v>
      </c>
      <c r="F281" s="191">
        <f t="shared" si="13"/>
        <v>3318.0702103656513</v>
      </c>
      <c r="G281" s="191">
        <f t="shared" si="14"/>
        <v>3318.0702103656513</v>
      </c>
      <c r="H281" s="190"/>
    </row>
    <row r="282" spans="1:8" customFormat="1" ht="17.25" customHeight="1">
      <c r="A282" s="169" t="s">
        <v>301</v>
      </c>
      <c r="B282" s="193" t="s">
        <v>300</v>
      </c>
      <c r="C282" s="192">
        <v>2</v>
      </c>
      <c r="D282" s="191">
        <v>50000</v>
      </c>
      <c r="E282" s="191">
        <f t="shared" si="12"/>
        <v>6636.1404207313026</v>
      </c>
      <c r="F282" s="191">
        <f t="shared" si="13"/>
        <v>6636.1404207313026</v>
      </c>
      <c r="G282" s="191">
        <f t="shared" si="14"/>
        <v>6636.1404207313026</v>
      </c>
      <c r="H282" s="190"/>
    </row>
    <row r="283" spans="1:8" customFormat="1" ht="17.25" customHeight="1">
      <c r="A283" s="169" t="s">
        <v>299</v>
      </c>
      <c r="B283" s="193" t="s">
        <v>298</v>
      </c>
      <c r="C283" s="192">
        <v>1</v>
      </c>
      <c r="D283" s="191">
        <v>560000</v>
      </c>
      <c r="E283" s="191">
        <f t="shared" si="12"/>
        <v>74324.772712190592</v>
      </c>
      <c r="F283" s="191">
        <f t="shared" si="13"/>
        <v>74324.772712190592</v>
      </c>
      <c r="G283" s="191">
        <f t="shared" si="14"/>
        <v>74324.772712190592</v>
      </c>
      <c r="H283" s="190"/>
    </row>
    <row r="284" spans="1:8" customFormat="1" ht="17.25" customHeight="1">
      <c r="A284" s="169" t="s">
        <v>297</v>
      </c>
      <c r="B284" s="193" t="s">
        <v>296</v>
      </c>
      <c r="C284" s="192">
        <v>3</v>
      </c>
      <c r="D284" s="191">
        <v>31843.14</v>
      </c>
      <c r="E284" s="191">
        <f t="shared" si="12"/>
        <v>4226.3109695401154</v>
      </c>
      <c r="F284" s="191">
        <f t="shared" si="13"/>
        <v>4226.3109695401154</v>
      </c>
      <c r="G284" s="191">
        <f t="shared" si="14"/>
        <v>4226.3109695401154</v>
      </c>
      <c r="H284" s="190"/>
    </row>
    <row r="285" spans="1:8" customFormat="1" ht="17.25" customHeight="1">
      <c r="A285" s="169" t="s">
        <v>295</v>
      </c>
      <c r="B285" s="193" t="s">
        <v>294</v>
      </c>
      <c r="C285" s="192">
        <v>5</v>
      </c>
      <c r="D285" s="191">
        <v>28875</v>
      </c>
      <c r="E285" s="191">
        <f t="shared" si="12"/>
        <v>3832.371092972327</v>
      </c>
      <c r="F285" s="191">
        <f t="shared" si="13"/>
        <v>3832.371092972327</v>
      </c>
      <c r="G285" s="191">
        <f t="shared" si="14"/>
        <v>3832.371092972327</v>
      </c>
      <c r="H285" s="190"/>
    </row>
    <row r="286" spans="1:8" customFormat="1" ht="17.25" customHeight="1">
      <c r="A286" s="169" t="s">
        <v>293</v>
      </c>
      <c r="B286" s="193" t="s">
        <v>292</v>
      </c>
      <c r="C286" s="192">
        <v>2</v>
      </c>
      <c r="D286" s="191">
        <v>48750</v>
      </c>
      <c r="E286" s="191">
        <f t="shared" si="12"/>
        <v>6470.2369102130197</v>
      </c>
      <c r="F286" s="191">
        <f t="shared" si="13"/>
        <v>6470.2369102130197</v>
      </c>
      <c r="G286" s="191">
        <f t="shared" si="14"/>
        <v>6470.2369102130197</v>
      </c>
      <c r="H286" s="190"/>
    </row>
    <row r="287" spans="1:8" customFormat="1" ht="17.25" customHeight="1">
      <c r="A287" s="169" t="s">
        <v>291</v>
      </c>
      <c r="B287" s="194" t="s">
        <v>290</v>
      </c>
      <c r="C287" s="192">
        <v>1</v>
      </c>
      <c r="D287" s="191">
        <v>48750</v>
      </c>
      <c r="E287" s="191">
        <f t="shared" si="12"/>
        <v>6470.2369102130197</v>
      </c>
      <c r="F287" s="191">
        <f t="shared" si="13"/>
        <v>6470.2369102130197</v>
      </c>
      <c r="G287" s="191">
        <f t="shared" si="14"/>
        <v>6470.2369102130197</v>
      </c>
      <c r="H287" s="190"/>
    </row>
    <row r="288" spans="1:8" customFormat="1" ht="17.25" customHeight="1">
      <c r="A288" s="169" t="s">
        <v>289</v>
      </c>
      <c r="B288" s="193" t="s">
        <v>288</v>
      </c>
      <c r="C288" s="192">
        <v>4</v>
      </c>
      <c r="D288" s="191">
        <v>50000</v>
      </c>
      <c r="E288" s="191">
        <f t="shared" si="12"/>
        <v>6636.1404207313026</v>
      </c>
      <c r="F288" s="191">
        <f t="shared" si="13"/>
        <v>6636.1404207313026</v>
      </c>
      <c r="G288" s="191">
        <f t="shared" si="14"/>
        <v>6636.1404207313026</v>
      </c>
      <c r="H288" s="190"/>
    </row>
    <row r="289" spans="1:8" customFormat="1" ht="17.25" customHeight="1">
      <c r="A289" s="169" t="s">
        <v>287</v>
      </c>
      <c r="B289" s="193" t="s">
        <v>286</v>
      </c>
      <c r="C289" s="192">
        <v>2</v>
      </c>
      <c r="D289" s="191">
        <v>58125</v>
      </c>
      <c r="E289" s="191">
        <f t="shared" si="12"/>
        <v>7714.5132391001389</v>
      </c>
      <c r="F289" s="191">
        <f t="shared" si="13"/>
        <v>7714.5132391001389</v>
      </c>
      <c r="G289" s="191">
        <f t="shared" si="14"/>
        <v>7714.5132391001389</v>
      </c>
      <c r="H289" s="190"/>
    </row>
    <row r="290" spans="1:8" customFormat="1" ht="17.25" customHeight="1">
      <c r="A290" s="169" t="s">
        <v>285</v>
      </c>
      <c r="B290" s="193" t="s">
        <v>284</v>
      </c>
      <c r="C290" s="192">
        <v>2</v>
      </c>
      <c r="D290" s="191">
        <v>39203.75</v>
      </c>
      <c r="E290" s="191">
        <f t="shared" si="12"/>
        <v>5203.2318003848959</v>
      </c>
      <c r="F290" s="191">
        <f t="shared" si="13"/>
        <v>5203.2318003848959</v>
      </c>
      <c r="G290" s="191">
        <f t="shared" si="14"/>
        <v>5203.2318003848959</v>
      </c>
      <c r="H290" s="190"/>
    </row>
    <row r="291" spans="1:8" customFormat="1" ht="17.25" customHeight="1">
      <c r="A291" s="169" t="s">
        <v>283</v>
      </c>
      <c r="B291" s="193" t="s">
        <v>282</v>
      </c>
      <c r="C291" s="192">
        <v>1</v>
      </c>
      <c r="D291" s="191">
        <v>30450</v>
      </c>
      <c r="E291" s="191">
        <f t="shared" si="12"/>
        <v>4041.4095162253629</v>
      </c>
      <c r="F291" s="191">
        <f t="shared" si="13"/>
        <v>4041.4095162253629</v>
      </c>
      <c r="G291" s="191">
        <f t="shared" si="14"/>
        <v>4041.4095162253629</v>
      </c>
      <c r="H291" s="190"/>
    </row>
    <row r="292" spans="1:8" customFormat="1" ht="17.25" customHeight="1">
      <c r="A292" s="169">
        <v>288</v>
      </c>
      <c r="B292" s="193" t="s">
        <v>281</v>
      </c>
      <c r="C292" s="192">
        <v>1</v>
      </c>
      <c r="D292" s="191">
        <v>79875</v>
      </c>
      <c r="E292" s="191">
        <f t="shared" si="12"/>
        <v>10601.234322118255</v>
      </c>
      <c r="F292" s="191">
        <f t="shared" si="13"/>
        <v>10601.234322118255</v>
      </c>
      <c r="G292" s="191">
        <f t="shared" si="14"/>
        <v>10601.234322118255</v>
      </c>
      <c r="H292" s="190"/>
    </row>
    <row r="293" spans="1:8" customFormat="1" ht="17.25" customHeight="1">
      <c r="A293" s="169">
        <v>289</v>
      </c>
      <c r="B293" s="193" t="s">
        <v>280</v>
      </c>
      <c r="C293" s="192">
        <v>1</v>
      </c>
      <c r="D293" s="191">
        <v>21764.85</v>
      </c>
      <c r="E293" s="191">
        <f t="shared" si="12"/>
        <v>2888.6920167230737</v>
      </c>
      <c r="F293" s="191">
        <f t="shared" si="13"/>
        <v>2888.6920167230737</v>
      </c>
      <c r="G293" s="191">
        <f t="shared" si="14"/>
        <v>2888.6920167230737</v>
      </c>
      <c r="H293" s="190"/>
    </row>
    <row r="294" spans="1:8" customFormat="1" ht="17.25" customHeight="1">
      <c r="A294" s="169">
        <v>290</v>
      </c>
      <c r="B294" s="193" t="s">
        <v>279</v>
      </c>
      <c r="C294" s="192">
        <v>1</v>
      </c>
      <c r="D294" s="191">
        <v>38684</v>
      </c>
      <c r="E294" s="191">
        <f t="shared" si="12"/>
        <v>5134.2491207113935</v>
      </c>
      <c r="F294" s="191">
        <f t="shared" si="13"/>
        <v>5134.2491207113935</v>
      </c>
      <c r="G294" s="191">
        <f t="shared" si="14"/>
        <v>5134.2491207113935</v>
      </c>
      <c r="H294" s="190"/>
    </row>
    <row r="295" spans="1:8" customFormat="1" ht="17.25" customHeight="1">
      <c r="A295" s="169">
        <v>291</v>
      </c>
      <c r="B295" s="193" t="s">
        <v>278</v>
      </c>
      <c r="C295" s="192">
        <v>1</v>
      </c>
      <c r="D295" s="191">
        <v>30625</v>
      </c>
      <c r="E295" s="191">
        <f t="shared" si="12"/>
        <v>4064.6360076979227</v>
      </c>
      <c r="F295" s="191">
        <f t="shared" si="13"/>
        <v>4064.6360076979227</v>
      </c>
      <c r="G295" s="191">
        <f t="shared" si="14"/>
        <v>4064.6360076979227</v>
      </c>
      <c r="H295" s="190"/>
    </row>
    <row r="296" spans="1:8" customFormat="1" ht="17.25" customHeight="1">
      <c r="A296" s="169">
        <v>292</v>
      </c>
      <c r="B296" s="193" t="s">
        <v>277</v>
      </c>
      <c r="C296" s="192">
        <v>1</v>
      </c>
      <c r="D296" s="191"/>
      <c r="E296" s="191">
        <f>843562.5/7.5345</f>
        <v>111959.98407326298</v>
      </c>
      <c r="F296" s="191">
        <f>843562.5/7.5345</f>
        <v>111959.98407326298</v>
      </c>
      <c r="G296" s="191">
        <f>843562.5/7.5345</f>
        <v>111959.98407326298</v>
      </c>
      <c r="H296" s="190"/>
    </row>
    <row r="297" spans="1:8" customFormat="1" ht="17.25" customHeight="1">
      <c r="A297" s="169">
        <v>293</v>
      </c>
      <c r="B297" s="193" t="s">
        <v>276</v>
      </c>
      <c r="C297" s="192">
        <v>1</v>
      </c>
      <c r="D297" s="191"/>
      <c r="E297" s="191">
        <f>115015.44/7.5345</f>
        <v>15265.172207843918</v>
      </c>
      <c r="F297" s="191">
        <f>115015.44/7.5345</f>
        <v>15265.172207843918</v>
      </c>
      <c r="G297" s="191">
        <f>115015.44/7.5345</f>
        <v>15265.172207843918</v>
      </c>
      <c r="H297" s="190"/>
    </row>
    <row r="298" spans="1:8" customFormat="1" ht="17.25" customHeight="1">
      <c r="A298" s="169">
        <v>294</v>
      </c>
      <c r="B298" s="193" t="s">
        <v>275</v>
      </c>
      <c r="C298" s="192">
        <v>1</v>
      </c>
      <c r="D298" s="191"/>
      <c r="E298" s="191">
        <f>23512.5/7.5345</f>
        <v>3120.645032848895</v>
      </c>
      <c r="F298" s="191">
        <f>23512.5/7.5345</f>
        <v>3120.645032848895</v>
      </c>
      <c r="G298" s="191">
        <f>23512.5/7.5345</f>
        <v>3120.645032848895</v>
      </c>
      <c r="H298" s="190"/>
    </row>
    <row r="299" spans="1:8" customFormat="1" ht="17.25" customHeight="1">
      <c r="A299" s="169">
        <v>295</v>
      </c>
      <c r="B299" s="193" t="s">
        <v>274</v>
      </c>
      <c r="C299" s="192">
        <v>8</v>
      </c>
      <c r="D299" s="191"/>
      <c r="E299" s="191">
        <v>18700</v>
      </c>
      <c r="F299" s="191">
        <v>18700</v>
      </c>
      <c r="G299" s="191">
        <v>18700</v>
      </c>
      <c r="H299" s="190"/>
    </row>
    <row r="300" spans="1:8" customFormat="1" ht="17.25" customHeight="1">
      <c r="A300" s="169">
        <v>296</v>
      </c>
      <c r="B300" s="193" t="s">
        <v>273</v>
      </c>
      <c r="C300" s="192">
        <v>1</v>
      </c>
      <c r="D300" s="191"/>
      <c r="E300" s="191">
        <v>7500</v>
      </c>
      <c r="F300" s="191">
        <v>7500</v>
      </c>
      <c r="G300" s="191">
        <v>7500</v>
      </c>
      <c r="H300" s="190"/>
    </row>
    <row r="301" spans="1:8" customFormat="1" ht="17.25" customHeight="1">
      <c r="A301" s="169">
        <v>297</v>
      </c>
      <c r="B301" s="193" t="s">
        <v>272</v>
      </c>
      <c r="C301" s="192">
        <v>1</v>
      </c>
      <c r="D301" s="191"/>
      <c r="E301" s="191">
        <v>24125</v>
      </c>
      <c r="F301" s="191">
        <v>24125</v>
      </c>
      <c r="G301" s="191">
        <v>24125</v>
      </c>
      <c r="H301" s="190"/>
    </row>
    <row r="302" spans="1:8" customFormat="1" ht="17.25" customHeight="1">
      <c r="A302" s="169">
        <v>298</v>
      </c>
      <c r="B302" s="193" t="s">
        <v>271</v>
      </c>
      <c r="C302" s="192">
        <v>2</v>
      </c>
      <c r="D302" s="191"/>
      <c r="E302" s="191">
        <v>3205.25</v>
      </c>
      <c r="F302" s="191">
        <v>3205.25</v>
      </c>
      <c r="G302" s="191">
        <v>3205.25</v>
      </c>
      <c r="H302" s="190"/>
    </row>
    <row r="303" spans="1:8" customFormat="1" ht="17.25" customHeight="1">
      <c r="A303" s="169">
        <v>299</v>
      </c>
      <c r="B303" s="193" t="s">
        <v>270</v>
      </c>
      <c r="C303" s="192">
        <v>2</v>
      </c>
      <c r="D303" s="191"/>
      <c r="E303" s="191">
        <v>3981.86</v>
      </c>
      <c r="F303" s="191">
        <v>3981.86</v>
      </c>
      <c r="G303" s="191">
        <v>3981.86</v>
      </c>
      <c r="H303" s="190"/>
    </row>
    <row r="304" spans="1:8" customFormat="1" ht="17.25" customHeight="1">
      <c r="A304" s="169">
        <v>300</v>
      </c>
      <c r="B304" s="193" t="s">
        <v>269</v>
      </c>
      <c r="C304" s="192">
        <v>1</v>
      </c>
      <c r="D304" s="191"/>
      <c r="E304" s="191">
        <v>49955</v>
      </c>
      <c r="F304" s="191">
        <v>49955</v>
      </c>
      <c r="G304" s="191">
        <v>49955</v>
      </c>
      <c r="H304" s="190"/>
    </row>
    <row r="305" spans="1:11" ht="17.25" customHeight="1">
      <c r="A305" s="169">
        <v>301</v>
      </c>
      <c r="B305" s="193" t="s">
        <v>268</v>
      </c>
      <c r="C305" s="192">
        <v>1</v>
      </c>
      <c r="D305" s="191"/>
      <c r="E305" s="191">
        <v>9755.3799999999992</v>
      </c>
      <c r="F305" s="191">
        <v>9755.3799999999992</v>
      </c>
      <c r="G305" s="191">
        <v>9755.3799999999992</v>
      </c>
      <c r="H305" s="190"/>
    </row>
    <row r="306" spans="1:11" ht="17.25" customHeight="1">
      <c r="A306" s="169">
        <v>302</v>
      </c>
      <c r="B306" s="193" t="s">
        <v>267</v>
      </c>
      <c r="C306" s="192">
        <v>1</v>
      </c>
      <c r="D306" s="191"/>
      <c r="E306" s="191">
        <v>24997.200000000001</v>
      </c>
      <c r="F306" s="191">
        <v>24997.200000000001</v>
      </c>
      <c r="G306" s="191">
        <v>24997.200000000001</v>
      </c>
      <c r="H306" s="190"/>
    </row>
    <row r="307" spans="1:11" ht="17.25" customHeight="1">
      <c r="A307" s="169">
        <v>303</v>
      </c>
      <c r="B307" s="193" t="s">
        <v>266</v>
      </c>
      <c r="C307" s="192">
        <v>1</v>
      </c>
      <c r="D307" s="191"/>
      <c r="E307" s="191">
        <v>49665</v>
      </c>
      <c r="F307" s="191">
        <v>49665</v>
      </c>
      <c r="G307" s="191">
        <v>49665</v>
      </c>
      <c r="H307" s="190"/>
    </row>
    <row r="308" spans="1:11" ht="17.25" customHeight="1">
      <c r="A308" s="169">
        <v>304</v>
      </c>
      <c r="B308" s="193" t="s">
        <v>265</v>
      </c>
      <c r="C308" s="192">
        <v>1</v>
      </c>
      <c r="D308" s="191"/>
      <c r="E308" s="191">
        <v>13534.63</v>
      </c>
      <c r="F308" s="191">
        <v>13534.63</v>
      </c>
      <c r="G308" s="191">
        <v>13534.63</v>
      </c>
      <c r="H308" s="190"/>
    </row>
    <row r="309" spans="1:11" ht="17.25" customHeight="1">
      <c r="A309" s="169">
        <v>305</v>
      </c>
      <c r="B309" s="193" t="s">
        <v>264</v>
      </c>
      <c r="C309" s="192">
        <v>1</v>
      </c>
      <c r="D309" s="191"/>
      <c r="E309" s="191">
        <v>53500</v>
      </c>
      <c r="F309" s="191">
        <v>53500</v>
      </c>
      <c r="G309" s="191">
        <v>53500</v>
      </c>
      <c r="H309" s="190"/>
    </row>
    <row r="310" spans="1:11">
      <c r="A310" s="163" t="s">
        <v>263</v>
      </c>
      <c r="B310" s="189"/>
      <c r="C310" s="154"/>
      <c r="D310" s="160">
        <f>SUM(D5:D295)</f>
        <v>49937339.019999981</v>
      </c>
      <c r="E310" s="188">
        <f>SUM(E5:E309)</f>
        <v>7017089.0008016452</v>
      </c>
      <c r="F310" s="188">
        <f>SUM(F5:F309)</f>
        <v>7017089.0008016452</v>
      </c>
      <c r="G310" s="188">
        <f>SUM(G5:G309)</f>
        <v>7017089.0008016452</v>
      </c>
      <c r="H310" s="154"/>
    </row>
    <row r="311" spans="1:11">
      <c r="A311" s="158" t="s">
        <v>262</v>
      </c>
      <c r="B311" s="227" t="s">
        <v>261</v>
      </c>
      <c r="C311" s="228"/>
      <c r="D311" s="228"/>
      <c r="E311" s="228"/>
      <c r="F311" s="228"/>
      <c r="G311" s="228"/>
      <c r="H311" s="229"/>
    </row>
    <row r="312" spans="1:11" s="170" customFormat="1">
      <c r="A312" s="172">
        <v>1</v>
      </c>
      <c r="B312" s="165" t="s">
        <v>260</v>
      </c>
      <c r="C312" s="172">
        <v>2</v>
      </c>
      <c r="D312" s="165">
        <v>31975</v>
      </c>
      <c r="E312" s="165">
        <f t="shared" ref="E312:E343" si="15">D312/7.5345</f>
        <v>4243.8117990576675</v>
      </c>
      <c r="F312" s="165">
        <f t="shared" ref="F312:F343" si="16">D312/7.5345</f>
        <v>4243.8117990576675</v>
      </c>
      <c r="G312" s="165">
        <f t="shared" ref="G312:G343" si="17">D312/7.5345</f>
        <v>4243.8117990576675</v>
      </c>
      <c r="H312" s="179"/>
      <c r="K312" s="171"/>
    </row>
    <row r="313" spans="1:11" ht="24" customHeight="1">
      <c r="A313" s="169">
        <v>2</v>
      </c>
      <c r="B313" s="187" t="s">
        <v>259</v>
      </c>
      <c r="C313" s="169">
        <v>2</v>
      </c>
      <c r="D313" s="145">
        <v>7122.5</v>
      </c>
      <c r="E313" s="165">
        <f t="shared" si="15"/>
        <v>945.31820293317401</v>
      </c>
      <c r="F313" s="165">
        <f t="shared" si="16"/>
        <v>945.31820293317401</v>
      </c>
      <c r="G313" s="165">
        <f t="shared" si="17"/>
        <v>945.31820293317401</v>
      </c>
      <c r="H313" s="156"/>
    </row>
    <row r="314" spans="1:11">
      <c r="A314" s="177">
        <v>3</v>
      </c>
      <c r="B314" s="145" t="s">
        <v>258</v>
      </c>
      <c r="C314" s="169">
        <v>2</v>
      </c>
      <c r="D314" s="145">
        <v>21000</v>
      </c>
      <c r="E314" s="165">
        <f t="shared" si="15"/>
        <v>2787.1789767071468</v>
      </c>
      <c r="F314" s="165">
        <f t="shared" si="16"/>
        <v>2787.1789767071468</v>
      </c>
      <c r="G314" s="165">
        <f t="shared" si="17"/>
        <v>2787.1789767071468</v>
      </c>
      <c r="H314" s="156"/>
    </row>
    <row r="315" spans="1:11">
      <c r="A315" s="169">
        <v>4</v>
      </c>
      <c r="B315" s="145" t="s">
        <v>221</v>
      </c>
      <c r="C315" s="169">
        <v>1</v>
      </c>
      <c r="D315" s="145">
        <v>26812.5</v>
      </c>
      <c r="E315" s="165">
        <f t="shared" si="15"/>
        <v>3558.6303006171611</v>
      </c>
      <c r="F315" s="165">
        <f t="shared" si="16"/>
        <v>3558.6303006171611</v>
      </c>
      <c r="G315" s="165">
        <f t="shared" si="17"/>
        <v>3558.6303006171611</v>
      </c>
      <c r="H315" s="156"/>
    </row>
    <row r="316" spans="1:11">
      <c r="A316" s="177">
        <v>5</v>
      </c>
      <c r="B316" s="145" t="s">
        <v>257</v>
      </c>
      <c r="C316" s="177">
        <v>1</v>
      </c>
      <c r="D316" s="145">
        <v>95263.5</v>
      </c>
      <c r="E316" s="165">
        <f t="shared" si="15"/>
        <v>12643.639259406729</v>
      </c>
      <c r="F316" s="165">
        <f t="shared" si="16"/>
        <v>12643.639259406729</v>
      </c>
      <c r="G316" s="165">
        <f t="shared" si="17"/>
        <v>12643.639259406729</v>
      </c>
      <c r="H316" s="156"/>
    </row>
    <row r="317" spans="1:11">
      <c r="A317" s="169">
        <v>6</v>
      </c>
      <c r="B317" s="145" t="s">
        <v>256</v>
      </c>
      <c r="C317" s="177">
        <v>1</v>
      </c>
      <c r="D317" s="145">
        <v>9462.5</v>
      </c>
      <c r="E317" s="165">
        <f t="shared" si="15"/>
        <v>1255.8895746233989</v>
      </c>
      <c r="F317" s="165">
        <f t="shared" si="16"/>
        <v>1255.8895746233989</v>
      </c>
      <c r="G317" s="165">
        <f t="shared" si="17"/>
        <v>1255.8895746233989</v>
      </c>
      <c r="H317" s="156"/>
    </row>
    <row r="318" spans="1:11">
      <c r="A318" s="177">
        <v>7</v>
      </c>
      <c r="B318" s="145" t="s">
        <v>255</v>
      </c>
      <c r="C318" s="177">
        <v>1</v>
      </c>
      <c r="D318" s="145">
        <v>87268.5</v>
      </c>
      <c r="E318" s="165">
        <f t="shared" si="15"/>
        <v>11582.520406131793</v>
      </c>
      <c r="F318" s="165">
        <f t="shared" si="16"/>
        <v>11582.520406131793</v>
      </c>
      <c r="G318" s="165">
        <f t="shared" si="17"/>
        <v>11582.520406131793</v>
      </c>
      <c r="H318" s="156"/>
    </row>
    <row r="319" spans="1:11">
      <c r="A319" s="169">
        <v>8</v>
      </c>
      <c r="B319" s="145" t="s">
        <v>254</v>
      </c>
      <c r="C319" s="177">
        <v>2</v>
      </c>
      <c r="D319" s="145">
        <v>41977.760000000002</v>
      </c>
      <c r="E319" s="165">
        <f t="shared" si="15"/>
        <v>5571.4061981551531</v>
      </c>
      <c r="F319" s="165">
        <f t="shared" si="16"/>
        <v>5571.4061981551531</v>
      </c>
      <c r="G319" s="165">
        <f t="shared" si="17"/>
        <v>5571.4061981551531</v>
      </c>
      <c r="H319" s="156"/>
    </row>
    <row r="320" spans="1:11">
      <c r="A320" s="177">
        <v>9</v>
      </c>
      <c r="B320" s="145" t="s">
        <v>253</v>
      </c>
      <c r="C320" s="186">
        <v>1</v>
      </c>
      <c r="D320" s="145">
        <v>12350.18</v>
      </c>
      <c r="E320" s="165">
        <f t="shared" si="15"/>
        <v>1639.1505740261464</v>
      </c>
      <c r="F320" s="165">
        <f t="shared" si="16"/>
        <v>1639.1505740261464</v>
      </c>
      <c r="G320" s="165">
        <f t="shared" si="17"/>
        <v>1639.1505740261464</v>
      </c>
      <c r="H320" s="156"/>
    </row>
    <row r="321" spans="1:11">
      <c r="A321" s="169">
        <v>10</v>
      </c>
      <c r="B321" s="145" t="s">
        <v>252</v>
      </c>
      <c r="C321" s="186">
        <v>1</v>
      </c>
      <c r="D321" s="145">
        <v>22997</v>
      </c>
      <c r="E321" s="165">
        <f t="shared" si="15"/>
        <v>3052.2264251111551</v>
      </c>
      <c r="F321" s="165">
        <f t="shared" si="16"/>
        <v>3052.2264251111551</v>
      </c>
      <c r="G321" s="165">
        <f t="shared" si="17"/>
        <v>3052.2264251111551</v>
      </c>
      <c r="H321" s="156"/>
    </row>
    <row r="322" spans="1:11" s="170" customFormat="1">
      <c r="A322" s="172">
        <v>11</v>
      </c>
      <c r="B322" s="165" t="s">
        <v>251</v>
      </c>
      <c r="C322" s="172">
        <v>2</v>
      </c>
      <c r="D322" s="165">
        <v>25385.759999999998</v>
      </c>
      <c r="E322" s="165">
        <f t="shared" si="15"/>
        <v>3369.269360939677</v>
      </c>
      <c r="F322" s="165">
        <f t="shared" si="16"/>
        <v>3369.269360939677</v>
      </c>
      <c r="G322" s="165">
        <f t="shared" si="17"/>
        <v>3369.269360939677</v>
      </c>
      <c r="H322" s="179"/>
      <c r="K322" s="171"/>
    </row>
    <row r="323" spans="1:11" s="170" customFormat="1">
      <c r="A323" s="175">
        <v>12</v>
      </c>
      <c r="B323" s="165" t="s">
        <v>250</v>
      </c>
      <c r="C323" s="172">
        <v>3</v>
      </c>
      <c r="D323" s="165">
        <v>38078.639999999999</v>
      </c>
      <c r="E323" s="165">
        <f t="shared" si="15"/>
        <v>5053.9040414095161</v>
      </c>
      <c r="F323" s="165">
        <f t="shared" si="16"/>
        <v>5053.9040414095161</v>
      </c>
      <c r="G323" s="165">
        <f t="shared" si="17"/>
        <v>5053.9040414095161</v>
      </c>
      <c r="H323" s="179"/>
      <c r="K323" s="171"/>
    </row>
    <row r="324" spans="1:11">
      <c r="A324" s="177">
        <v>13</v>
      </c>
      <c r="B324" s="145" t="s">
        <v>249</v>
      </c>
      <c r="C324" s="177">
        <v>4</v>
      </c>
      <c r="D324" s="145">
        <v>46604</v>
      </c>
      <c r="E324" s="165">
        <f t="shared" si="15"/>
        <v>6185.4137633552318</v>
      </c>
      <c r="F324" s="165">
        <f t="shared" si="16"/>
        <v>6185.4137633552318</v>
      </c>
      <c r="G324" s="165">
        <f t="shared" si="17"/>
        <v>6185.4137633552318</v>
      </c>
      <c r="H324" s="156"/>
    </row>
    <row r="325" spans="1:11" s="170" customFormat="1">
      <c r="A325" s="175">
        <v>14</v>
      </c>
      <c r="B325" s="165" t="s">
        <v>248</v>
      </c>
      <c r="C325" s="172">
        <v>1</v>
      </c>
      <c r="D325" s="165">
        <v>59812.5</v>
      </c>
      <c r="E325" s="165">
        <f t="shared" si="15"/>
        <v>7938.4829782998204</v>
      </c>
      <c r="F325" s="165">
        <f t="shared" si="16"/>
        <v>7938.4829782998204</v>
      </c>
      <c r="G325" s="165">
        <f t="shared" si="17"/>
        <v>7938.4829782998204</v>
      </c>
      <c r="H325" s="179"/>
      <c r="K325" s="171"/>
    </row>
    <row r="326" spans="1:11" s="170" customFormat="1">
      <c r="A326" s="172">
        <v>15</v>
      </c>
      <c r="B326" s="165" t="s">
        <v>247</v>
      </c>
      <c r="C326" s="172">
        <v>1</v>
      </c>
      <c r="D326" s="165">
        <v>39393.800000000003</v>
      </c>
      <c r="E326" s="165">
        <f t="shared" si="15"/>
        <v>5228.4557701240956</v>
      </c>
      <c r="F326" s="165">
        <f t="shared" si="16"/>
        <v>5228.4557701240956</v>
      </c>
      <c r="G326" s="165">
        <f t="shared" si="17"/>
        <v>5228.4557701240956</v>
      </c>
      <c r="H326" s="179"/>
      <c r="K326" s="171"/>
    </row>
    <row r="327" spans="1:11" s="170" customFormat="1">
      <c r="A327" s="175">
        <v>16</v>
      </c>
      <c r="B327" s="165" t="s">
        <v>246</v>
      </c>
      <c r="C327" s="172">
        <v>3</v>
      </c>
      <c r="D327" s="165">
        <v>136078.79999999999</v>
      </c>
      <c r="E327" s="165">
        <f t="shared" si="15"/>
        <v>18060.760501692213</v>
      </c>
      <c r="F327" s="165">
        <f t="shared" si="16"/>
        <v>18060.760501692213</v>
      </c>
      <c r="G327" s="165">
        <f t="shared" si="17"/>
        <v>18060.760501692213</v>
      </c>
      <c r="H327" s="179"/>
      <c r="K327" s="171"/>
    </row>
    <row r="328" spans="1:11" s="170" customFormat="1">
      <c r="A328" s="172">
        <v>17</v>
      </c>
      <c r="B328" s="165" t="s">
        <v>245</v>
      </c>
      <c r="C328" s="172">
        <v>1</v>
      </c>
      <c r="D328" s="165">
        <v>31327.21</v>
      </c>
      <c r="E328" s="165">
        <f t="shared" si="15"/>
        <v>4157.8352909947571</v>
      </c>
      <c r="F328" s="165">
        <f t="shared" si="16"/>
        <v>4157.8352909947571</v>
      </c>
      <c r="G328" s="165">
        <f t="shared" si="17"/>
        <v>4157.8352909947571</v>
      </c>
      <c r="H328" s="179"/>
      <c r="K328" s="171"/>
    </row>
    <row r="329" spans="1:11">
      <c r="A329" s="169">
        <v>18</v>
      </c>
      <c r="B329" s="145" t="s">
        <v>244</v>
      </c>
      <c r="C329" s="177">
        <v>1</v>
      </c>
      <c r="D329" s="145">
        <v>6638.93</v>
      </c>
      <c r="E329" s="165">
        <f t="shared" si="15"/>
        <v>881.13743446811338</v>
      </c>
      <c r="F329" s="165">
        <f t="shared" si="16"/>
        <v>881.13743446811338</v>
      </c>
      <c r="G329" s="165">
        <f t="shared" si="17"/>
        <v>881.13743446811338</v>
      </c>
      <c r="H329" s="156"/>
    </row>
    <row r="330" spans="1:11">
      <c r="A330" s="177">
        <v>19</v>
      </c>
      <c r="B330" s="145" t="s">
        <v>243</v>
      </c>
      <c r="C330" s="169">
        <v>1</v>
      </c>
      <c r="D330" s="145">
        <v>109888.2</v>
      </c>
      <c r="E330" s="165">
        <f t="shared" si="15"/>
        <v>14584.67051562811</v>
      </c>
      <c r="F330" s="165">
        <f t="shared" si="16"/>
        <v>14584.67051562811</v>
      </c>
      <c r="G330" s="165">
        <f t="shared" si="17"/>
        <v>14584.67051562811</v>
      </c>
      <c r="H330" s="156"/>
    </row>
    <row r="331" spans="1:11">
      <c r="A331" s="169">
        <v>20</v>
      </c>
      <c r="B331" s="145" t="s">
        <v>242</v>
      </c>
      <c r="C331" s="177">
        <v>1</v>
      </c>
      <c r="D331" s="145">
        <v>14843.23</v>
      </c>
      <c r="E331" s="165">
        <f t="shared" si="15"/>
        <v>1970.0351715442298</v>
      </c>
      <c r="F331" s="165">
        <f t="shared" si="16"/>
        <v>1970.0351715442298</v>
      </c>
      <c r="G331" s="165">
        <f t="shared" si="17"/>
        <v>1970.0351715442298</v>
      </c>
      <c r="H331" s="156"/>
    </row>
    <row r="332" spans="1:11">
      <c r="A332" s="177">
        <v>21</v>
      </c>
      <c r="B332" s="145" t="s">
        <v>241</v>
      </c>
      <c r="C332" s="177">
        <v>1</v>
      </c>
      <c r="D332" s="145">
        <v>8662</v>
      </c>
      <c r="E332" s="165">
        <f t="shared" si="15"/>
        <v>1149.6449664874908</v>
      </c>
      <c r="F332" s="165">
        <f t="shared" si="16"/>
        <v>1149.6449664874908</v>
      </c>
      <c r="G332" s="165">
        <f t="shared" si="17"/>
        <v>1149.6449664874908</v>
      </c>
      <c r="H332" s="156"/>
    </row>
    <row r="333" spans="1:11">
      <c r="A333" s="169">
        <v>22</v>
      </c>
      <c r="B333" s="145" t="s">
        <v>240</v>
      </c>
      <c r="C333" s="177">
        <v>1</v>
      </c>
      <c r="D333" s="145">
        <v>86907.92</v>
      </c>
      <c r="E333" s="165">
        <f t="shared" si="15"/>
        <v>11534.663215873647</v>
      </c>
      <c r="F333" s="165">
        <f t="shared" si="16"/>
        <v>11534.663215873647</v>
      </c>
      <c r="G333" s="165">
        <f t="shared" si="17"/>
        <v>11534.663215873647</v>
      </c>
      <c r="H333" s="156"/>
    </row>
    <row r="334" spans="1:11">
      <c r="A334" s="177">
        <v>23</v>
      </c>
      <c r="B334" s="145" t="s">
        <v>239</v>
      </c>
      <c r="C334" s="186">
        <v>1</v>
      </c>
      <c r="D334" s="145">
        <v>6871.04</v>
      </c>
      <c r="E334" s="165">
        <f t="shared" si="15"/>
        <v>911.9437255292321</v>
      </c>
      <c r="F334" s="165">
        <f t="shared" si="16"/>
        <v>911.9437255292321</v>
      </c>
      <c r="G334" s="165">
        <f t="shared" si="17"/>
        <v>911.9437255292321</v>
      </c>
      <c r="H334" s="156"/>
    </row>
    <row r="335" spans="1:11">
      <c r="A335" s="169">
        <v>24</v>
      </c>
      <c r="B335" s="145" t="s">
        <v>239</v>
      </c>
      <c r="C335" s="186">
        <v>1</v>
      </c>
      <c r="D335" s="145">
        <v>7108.84</v>
      </c>
      <c r="E335" s="165">
        <f t="shared" si="15"/>
        <v>943.5052093702302</v>
      </c>
      <c r="F335" s="165">
        <f t="shared" si="16"/>
        <v>943.5052093702302</v>
      </c>
      <c r="G335" s="165">
        <f t="shared" si="17"/>
        <v>943.5052093702302</v>
      </c>
      <c r="H335" s="156"/>
    </row>
    <row r="336" spans="1:11">
      <c r="A336" s="177">
        <v>25</v>
      </c>
      <c r="B336" s="145" t="s">
        <v>239</v>
      </c>
      <c r="C336" s="186">
        <v>1</v>
      </c>
      <c r="D336" s="145">
        <v>7108.84</v>
      </c>
      <c r="E336" s="165">
        <f t="shared" si="15"/>
        <v>943.5052093702302</v>
      </c>
      <c r="F336" s="165">
        <f t="shared" si="16"/>
        <v>943.5052093702302</v>
      </c>
      <c r="G336" s="165">
        <f t="shared" si="17"/>
        <v>943.5052093702302</v>
      </c>
      <c r="H336" s="156"/>
    </row>
    <row r="337" spans="1:11" s="170" customFormat="1">
      <c r="A337" s="175">
        <v>26</v>
      </c>
      <c r="B337" s="165" t="s">
        <v>238</v>
      </c>
      <c r="C337" s="172">
        <v>1</v>
      </c>
      <c r="D337" s="165">
        <v>23955</v>
      </c>
      <c r="E337" s="165">
        <f t="shared" si="15"/>
        <v>3179.3748755723668</v>
      </c>
      <c r="F337" s="165">
        <f t="shared" si="16"/>
        <v>3179.3748755723668</v>
      </c>
      <c r="G337" s="165">
        <f t="shared" si="17"/>
        <v>3179.3748755723668</v>
      </c>
      <c r="H337" s="179"/>
      <c r="K337" s="171"/>
    </row>
    <row r="338" spans="1:11" s="170" customFormat="1">
      <c r="A338" s="172">
        <v>27</v>
      </c>
      <c r="B338" s="165" t="s">
        <v>238</v>
      </c>
      <c r="C338" s="172">
        <v>1</v>
      </c>
      <c r="D338" s="165">
        <v>23955</v>
      </c>
      <c r="E338" s="165">
        <f t="shared" si="15"/>
        <v>3179.3748755723668</v>
      </c>
      <c r="F338" s="165">
        <f t="shared" si="16"/>
        <v>3179.3748755723668</v>
      </c>
      <c r="G338" s="165">
        <f t="shared" si="17"/>
        <v>3179.3748755723668</v>
      </c>
      <c r="H338" s="179"/>
      <c r="K338" s="171"/>
    </row>
    <row r="339" spans="1:11">
      <c r="A339" s="169">
        <v>28</v>
      </c>
      <c r="B339" s="145" t="s">
        <v>237</v>
      </c>
      <c r="C339" s="177">
        <v>1</v>
      </c>
      <c r="D339" s="145">
        <v>12700.2</v>
      </c>
      <c r="E339" s="165">
        <f t="shared" si="15"/>
        <v>1685.6062114274339</v>
      </c>
      <c r="F339" s="165">
        <f t="shared" si="16"/>
        <v>1685.6062114274339</v>
      </c>
      <c r="G339" s="165">
        <f t="shared" si="17"/>
        <v>1685.6062114274339</v>
      </c>
      <c r="H339" s="156"/>
    </row>
    <row r="340" spans="1:11">
      <c r="A340" s="177">
        <v>29</v>
      </c>
      <c r="B340" s="145" t="s">
        <v>236</v>
      </c>
      <c r="C340" s="177">
        <v>2</v>
      </c>
      <c r="D340" s="145">
        <v>50045.62</v>
      </c>
      <c r="E340" s="165">
        <f t="shared" si="15"/>
        <v>6642.195235251178</v>
      </c>
      <c r="F340" s="165">
        <f t="shared" si="16"/>
        <v>6642.195235251178</v>
      </c>
      <c r="G340" s="165">
        <f t="shared" si="17"/>
        <v>6642.195235251178</v>
      </c>
      <c r="H340" s="156"/>
    </row>
    <row r="341" spans="1:11">
      <c r="A341" s="169">
        <v>30</v>
      </c>
      <c r="B341" s="145" t="s">
        <v>235</v>
      </c>
      <c r="C341" s="177">
        <v>3</v>
      </c>
      <c r="D341" s="145">
        <v>68844.600000000006</v>
      </c>
      <c r="E341" s="165">
        <f t="shared" si="15"/>
        <v>9137.2486561815658</v>
      </c>
      <c r="F341" s="165">
        <f t="shared" si="16"/>
        <v>9137.2486561815658</v>
      </c>
      <c r="G341" s="165">
        <f t="shared" si="17"/>
        <v>9137.2486561815658</v>
      </c>
      <c r="H341" s="156"/>
    </row>
    <row r="342" spans="1:11">
      <c r="A342" s="177">
        <v>31</v>
      </c>
      <c r="B342" s="145" t="s">
        <v>234</v>
      </c>
      <c r="C342" s="177">
        <v>2</v>
      </c>
      <c r="D342" s="145">
        <v>33245</v>
      </c>
      <c r="E342" s="165">
        <f t="shared" si="15"/>
        <v>4412.3697657442426</v>
      </c>
      <c r="F342" s="165">
        <f t="shared" si="16"/>
        <v>4412.3697657442426</v>
      </c>
      <c r="G342" s="165">
        <f t="shared" si="17"/>
        <v>4412.3697657442426</v>
      </c>
      <c r="H342" s="156"/>
    </row>
    <row r="343" spans="1:11">
      <c r="A343" s="169">
        <v>32</v>
      </c>
      <c r="B343" s="145" t="s">
        <v>233</v>
      </c>
      <c r="C343" s="177">
        <v>1</v>
      </c>
      <c r="D343" s="145">
        <v>4022.1</v>
      </c>
      <c r="E343" s="165">
        <f t="shared" si="15"/>
        <v>533.82440772446739</v>
      </c>
      <c r="F343" s="165">
        <f t="shared" si="16"/>
        <v>533.82440772446739</v>
      </c>
      <c r="G343" s="165">
        <f t="shared" si="17"/>
        <v>533.82440772446739</v>
      </c>
      <c r="H343" s="156"/>
    </row>
    <row r="344" spans="1:11">
      <c r="A344" s="177">
        <v>33</v>
      </c>
      <c r="B344" s="145" t="s">
        <v>232</v>
      </c>
      <c r="C344" s="177">
        <v>1</v>
      </c>
      <c r="D344" s="145">
        <v>5867.1</v>
      </c>
      <c r="E344" s="165">
        <f t="shared" ref="E344:E375" si="18">D344/7.5345</f>
        <v>778.69798924945258</v>
      </c>
      <c r="F344" s="165">
        <f t="shared" ref="F344:F375" si="19">D344/7.5345</f>
        <v>778.69798924945258</v>
      </c>
      <c r="G344" s="165">
        <f t="shared" ref="G344:G375" si="20">D344/7.5345</f>
        <v>778.69798924945258</v>
      </c>
      <c r="H344" s="156"/>
    </row>
    <row r="345" spans="1:11">
      <c r="A345" s="169">
        <v>34</v>
      </c>
      <c r="B345" s="145" t="s">
        <v>232</v>
      </c>
      <c r="C345" s="177">
        <v>1</v>
      </c>
      <c r="D345" s="145">
        <v>5867.1</v>
      </c>
      <c r="E345" s="165">
        <f t="shared" si="18"/>
        <v>778.69798924945258</v>
      </c>
      <c r="F345" s="165">
        <f t="shared" si="19"/>
        <v>778.69798924945258</v>
      </c>
      <c r="G345" s="165">
        <f t="shared" si="20"/>
        <v>778.69798924945258</v>
      </c>
      <c r="H345" s="156"/>
    </row>
    <row r="346" spans="1:11">
      <c r="A346" s="177">
        <v>35</v>
      </c>
      <c r="B346" s="145" t="s">
        <v>231</v>
      </c>
      <c r="C346" s="177">
        <v>2</v>
      </c>
      <c r="D346" s="145">
        <v>12090</v>
      </c>
      <c r="E346" s="165">
        <f t="shared" si="18"/>
        <v>1604.618753732829</v>
      </c>
      <c r="F346" s="165">
        <f t="shared" si="19"/>
        <v>1604.618753732829</v>
      </c>
      <c r="G346" s="165">
        <f t="shared" si="20"/>
        <v>1604.618753732829</v>
      </c>
      <c r="H346" s="156"/>
    </row>
    <row r="347" spans="1:11">
      <c r="A347" s="169">
        <v>36</v>
      </c>
      <c r="B347" s="145" t="s">
        <v>230</v>
      </c>
      <c r="C347" s="181">
        <v>1</v>
      </c>
      <c r="D347" s="145">
        <v>19178.400000000001</v>
      </c>
      <c r="E347" s="165">
        <f t="shared" si="18"/>
        <v>2545.4111088990644</v>
      </c>
      <c r="F347" s="165">
        <f t="shared" si="19"/>
        <v>2545.4111088990644</v>
      </c>
      <c r="G347" s="165">
        <f t="shared" si="20"/>
        <v>2545.4111088990644</v>
      </c>
      <c r="H347" s="156"/>
    </row>
    <row r="348" spans="1:11">
      <c r="A348" s="177">
        <v>37</v>
      </c>
      <c r="B348" s="145" t="s">
        <v>229</v>
      </c>
      <c r="C348" s="181">
        <v>1</v>
      </c>
      <c r="D348" s="145">
        <v>5632</v>
      </c>
      <c r="E348" s="165">
        <f t="shared" si="18"/>
        <v>747.49485699117395</v>
      </c>
      <c r="F348" s="165">
        <f t="shared" si="19"/>
        <v>747.49485699117395</v>
      </c>
      <c r="G348" s="165">
        <f t="shared" si="20"/>
        <v>747.49485699117395</v>
      </c>
      <c r="H348" s="156"/>
    </row>
    <row r="349" spans="1:11">
      <c r="A349" s="169">
        <v>38</v>
      </c>
      <c r="B349" s="145" t="s">
        <v>176</v>
      </c>
      <c r="C349" s="181">
        <v>1</v>
      </c>
      <c r="D349" s="145">
        <v>86493</v>
      </c>
      <c r="E349" s="165">
        <f t="shared" si="18"/>
        <v>11479.593868206251</v>
      </c>
      <c r="F349" s="165">
        <f t="shared" si="19"/>
        <v>11479.593868206251</v>
      </c>
      <c r="G349" s="165">
        <f t="shared" si="20"/>
        <v>11479.593868206251</v>
      </c>
      <c r="H349" s="156"/>
    </row>
    <row r="350" spans="1:11">
      <c r="A350" s="177">
        <v>39</v>
      </c>
      <c r="B350" s="145" t="s">
        <v>228</v>
      </c>
      <c r="C350" s="185">
        <v>1</v>
      </c>
      <c r="D350" s="145">
        <v>40245.360000000001</v>
      </c>
      <c r="E350" s="165">
        <f t="shared" si="18"/>
        <v>5341.4772048576542</v>
      </c>
      <c r="F350" s="165">
        <f t="shared" si="19"/>
        <v>5341.4772048576542</v>
      </c>
      <c r="G350" s="165">
        <f t="shared" si="20"/>
        <v>5341.4772048576542</v>
      </c>
      <c r="H350" s="156"/>
    </row>
    <row r="351" spans="1:11">
      <c r="A351" s="169">
        <v>40</v>
      </c>
      <c r="B351" s="145" t="s">
        <v>227</v>
      </c>
      <c r="C351" s="181">
        <v>1</v>
      </c>
      <c r="D351" s="145">
        <v>6198</v>
      </c>
      <c r="E351" s="165">
        <f t="shared" si="18"/>
        <v>822.61596655385222</v>
      </c>
      <c r="F351" s="165">
        <f t="shared" si="19"/>
        <v>822.61596655385222</v>
      </c>
      <c r="G351" s="165">
        <f t="shared" si="20"/>
        <v>822.61596655385222</v>
      </c>
      <c r="H351" s="156"/>
    </row>
    <row r="352" spans="1:11" s="170" customFormat="1">
      <c r="A352" s="172">
        <v>41</v>
      </c>
      <c r="B352" s="165" t="s">
        <v>226</v>
      </c>
      <c r="C352" s="183">
        <v>1</v>
      </c>
      <c r="D352" s="165">
        <v>98942</v>
      </c>
      <c r="E352" s="165">
        <f t="shared" si="18"/>
        <v>13131.860110159931</v>
      </c>
      <c r="F352" s="165">
        <f t="shared" si="19"/>
        <v>13131.860110159931</v>
      </c>
      <c r="G352" s="165">
        <f t="shared" si="20"/>
        <v>13131.860110159931</v>
      </c>
      <c r="H352" s="179"/>
      <c r="K352" s="171"/>
    </row>
    <row r="353" spans="1:11">
      <c r="A353" s="169">
        <v>42</v>
      </c>
      <c r="B353" s="145" t="s">
        <v>226</v>
      </c>
      <c r="C353" s="181">
        <v>1</v>
      </c>
      <c r="D353" s="145">
        <v>32472</v>
      </c>
      <c r="E353" s="165">
        <f t="shared" si="18"/>
        <v>4309.7750348397367</v>
      </c>
      <c r="F353" s="165">
        <f t="shared" si="19"/>
        <v>4309.7750348397367</v>
      </c>
      <c r="G353" s="165">
        <f t="shared" si="20"/>
        <v>4309.7750348397367</v>
      </c>
      <c r="H353" s="156"/>
    </row>
    <row r="354" spans="1:11">
      <c r="A354" s="177">
        <v>43</v>
      </c>
      <c r="B354" s="145" t="s">
        <v>225</v>
      </c>
      <c r="C354" s="185">
        <v>1</v>
      </c>
      <c r="D354" s="145">
        <v>6447.7</v>
      </c>
      <c r="E354" s="165">
        <f t="shared" si="18"/>
        <v>855.75685181498432</v>
      </c>
      <c r="F354" s="165">
        <f t="shared" si="19"/>
        <v>855.75685181498432</v>
      </c>
      <c r="G354" s="165">
        <f t="shared" si="20"/>
        <v>855.75685181498432</v>
      </c>
      <c r="H354" s="156"/>
    </row>
    <row r="355" spans="1:11">
      <c r="A355" s="169">
        <v>44</v>
      </c>
      <c r="B355" s="145" t="s">
        <v>224</v>
      </c>
      <c r="C355" s="185">
        <v>1</v>
      </c>
      <c r="D355" s="145">
        <v>5282.6</v>
      </c>
      <c r="E355" s="165">
        <f t="shared" si="18"/>
        <v>701.12150773110363</v>
      </c>
      <c r="F355" s="165">
        <f t="shared" si="19"/>
        <v>701.12150773110363</v>
      </c>
      <c r="G355" s="165">
        <f t="shared" si="20"/>
        <v>701.12150773110363</v>
      </c>
      <c r="H355" s="156"/>
    </row>
    <row r="356" spans="1:11" s="170" customFormat="1">
      <c r="A356" s="172">
        <v>45</v>
      </c>
      <c r="B356" s="165" t="s">
        <v>223</v>
      </c>
      <c r="C356" s="183">
        <v>1</v>
      </c>
      <c r="D356" s="165">
        <v>48624.32</v>
      </c>
      <c r="E356" s="165">
        <f t="shared" si="18"/>
        <v>6453.5563076514691</v>
      </c>
      <c r="F356" s="165">
        <f t="shared" si="19"/>
        <v>6453.5563076514691</v>
      </c>
      <c r="G356" s="165">
        <f t="shared" si="20"/>
        <v>6453.5563076514691</v>
      </c>
      <c r="H356" s="179"/>
      <c r="K356" s="171"/>
    </row>
    <row r="357" spans="1:11" s="170" customFormat="1">
      <c r="A357" s="175">
        <v>46</v>
      </c>
      <c r="B357" s="165" t="s">
        <v>222</v>
      </c>
      <c r="C357" s="183">
        <v>1</v>
      </c>
      <c r="D357" s="165">
        <v>99887.5</v>
      </c>
      <c r="E357" s="165">
        <f t="shared" si="18"/>
        <v>13257.34952551596</v>
      </c>
      <c r="F357" s="165">
        <f t="shared" si="19"/>
        <v>13257.34952551596</v>
      </c>
      <c r="G357" s="165">
        <f t="shared" si="20"/>
        <v>13257.34952551596</v>
      </c>
      <c r="H357" s="179"/>
      <c r="K357" s="171"/>
    </row>
    <row r="358" spans="1:11">
      <c r="A358" s="177">
        <v>47</v>
      </c>
      <c r="B358" s="145" t="s">
        <v>221</v>
      </c>
      <c r="C358" s="181">
        <v>1</v>
      </c>
      <c r="D358" s="145">
        <v>46829.7</v>
      </c>
      <c r="E358" s="165">
        <f t="shared" si="18"/>
        <v>6215.3693012144131</v>
      </c>
      <c r="F358" s="165">
        <f t="shared" si="19"/>
        <v>6215.3693012144131</v>
      </c>
      <c r="G358" s="165">
        <f t="shared" si="20"/>
        <v>6215.3693012144131</v>
      </c>
      <c r="H358" s="156"/>
    </row>
    <row r="359" spans="1:11" s="170" customFormat="1">
      <c r="A359" s="175">
        <v>48</v>
      </c>
      <c r="B359" s="165" t="s">
        <v>220</v>
      </c>
      <c r="C359" s="183">
        <v>1</v>
      </c>
      <c r="D359" s="165">
        <v>30487.8</v>
      </c>
      <c r="E359" s="165">
        <f t="shared" si="18"/>
        <v>4046.4264383834357</v>
      </c>
      <c r="F359" s="165">
        <f t="shared" si="19"/>
        <v>4046.4264383834357</v>
      </c>
      <c r="G359" s="165">
        <f t="shared" si="20"/>
        <v>4046.4264383834357</v>
      </c>
      <c r="H359" s="179"/>
      <c r="K359" s="171"/>
    </row>
    <row r="360" spans="1:11" s="170" customFormat="1">
      <c r="A360" s="172">
        <v>49</v>
      </c>
      <c r="B360" s="165" t="s">
        <v>219</v>
      </c>
      <c r="C360" s="184">
        <v>1</v>
      </c>
      <c r="D360" s="165">
        <v>101954.7</v>
      </c>
      <c r="E360" s="165">
        <f t="shared" si="18"/>
        <v>13531.714115070674</v>
      </c>
      <c r="F360" s="165">
        <f t="shared" si="19"/>
        <v>13531.714115070674</v>
      </c>
      <c r="G360" s="165">
        <f t="shared" si="20"/>
        <v>13531.714115070674</v>
      </c>
      <c r="H360" s="179"/>
      <c r="K360" s="171"/>
    </row>
    <row r="361" spans="1:11" s="170" customFormat="1">
      <c r="A361" s="175">
        <v>50</v>
      </c>
      <c r="B361" s="165" t="s">
        <v>218</v>
      </c>
      <c r="C361" s="183">
        <v>1</v>
      </c>
      <c r="D361" s="165">
        <v>126343.2</v>
      </c>
      <c r="E361" s="165">
        <f t="shared" si="18"/>
        <v>16768.62432809078</v>
      </c>
      <c r="F361" s="165">
        <f t="shared" si="19"/>
        <v>16768.62432809078</v>
      </c>
      <c r="G361" s="165">
        <f t="shared" si="20"/>
        <v>16768.62432809078</v>
      </c>
      <c r="H361" s="179"/>
      <c r="K361" s="171"/>
    </row>
    <row r="362" spans="1:11">
      <c r="A362" s="177">
        <v>51</v>
      </c>
      <c r="B362" s="145" t="s">
        <v>217</v>
      </c>
      <c r="C362" s="185">
        <v>1</v>
      </c>
      <c r="D362" s="145">
        <v>9516</v>
      </c>
      <c r="E362" s="165">
        <f t="shared" si="18"/>
        <v>1262.9902448735816</v>
      </c>
      <c r="F362" s="165">
        <f t="shared" si="19"/>
        <v>1262.9902448735816</v>
      </c>
      <c r="G362" s="165">
        <f t="shared" si="20"/>
        <v>1262.9902448735816</v>
      </c>
      <c r="H362" s="156"/>
    </row>
    <row r="363" spans="1:11" s="170" customFormat="1">
      <c r="A363" s="175">
        <v>52</v>
      </c>
      <c r="B363" s="165" t="s">
        <v>216</v>
      </c>
      <c r="C363" s="184">
        <v>1</v>
      </c>
      <c r="D363" s="165">
        <v>46225.8</v>
      </c>
      <c r="E363" s="165">
        <f t="shared" si="18"/>
        <v>6135.2179972128215</v>
      </c>
      <c r="F363" s="165">
        <f t="shared" si="19"/>
        <v>6135.2179972128215</v>
      </c>
      <c r="G363" s="165">
        <f t="shared" si="20"/>
        <v>6135.2179972128215</v>
      </c>
      <c r="H363" s="179"/>
      <c r="K363" s="171"/>
    </row>
    <row r="364" spans="1:11">
      <c r="A364" s="177">
        <v>53</v>
      </c>
      <c r="B364" s="165" t="s">
        <v>215</v>
      </c>
      <c r="C364" s="181">
        <v>1</v>
      </c>
      <c r="D364" s="145">
        <v>16596.5</v>
      </c>
      <c r="E364" s="165">
        <f t="shared" si="18"/>
        <v>2202.7340898533412</v>
      </c>
      <c r="F364" s="165">
        <f t="shared" si="19"/>
        <v>2202.7340898533412</v>
      </c>
      <c r="G364" s="165">
        <f t="shared" si="20"/>
        <v>2202.7340898533412</v>
      </c>
      <c r="H364" s="156"/>
    </row>
    <row r="365" spans="1:11" s="170" customFormat="1">
      <c r="A365" s="175">
        <v>54</v>
      </c>
      <c r="B365" s="165" t="s">
        <v>214</v>
      </c>
      <c r="C365" s="184">
        <v>1</v>
      </c>
      <c r="D365" s="165">
        <v>142375</v>
      </c>
      <c r="E365" s="165">
        <f t="shared" si="18"/>
        <v>18896.409848032385</v>
      </c>
      <c r="F365" s="165">
        <f t="shared" si="19"/>
        <v>18896.409848032385</v>
      </c>
      <c r="G365" s="165">
        <f t="shared" si="20"/>
        <v>18896.409848032385</v>
      </c>
      <c r="H365" s="179"/>
      <c r="K365" s="171"/>
    </row>
    <row r="366" spans="1:11" s="170" customFormat="1">
      <c r="A366" s="172">
        <v>55</v>
      </c>
      <c r="B366" s="165" t="s">
        <v>213</v>
      </c>
      <c r="C366" s="184">
        <v>1</v>
      </c>
      <c r="D366" s="165">
        <v>6100</v>
      </c>
      <c r="E366" s="165">
        <f t="shared" si="18"/>
        <v>809.60913132921883</v>
      </c>
      <c r="F366" s="165">
        <f t="shared" si="19"/>
        <v>809.60913132921883</v>
      </c>
      <c r="G366" s="165">
        <f t="shared" si="20"/>
        <v>809.60913132921883</v>
      </c>
      <c r="H366" s="179"/>
      <c r="K366" s="171"/>
    </row>
    <row r="367" spans="1:11" s="170" customFormat="1">
      <c r="A367" s="175">
        <v>56</v>
      </c>
      <c r="B367" s="165" t="s">
        <v>212</v>
      </c>
      <c r="C367" s="184">
        <v>1</v>
      </c>
      <c r="D367" s="165">
        <v>24502.5</v>
      </c>
      <c r="E367" s="165">
        <f t="shared" si="18"/>
        <v>3252.0406131793748</v>
      </c>
      <c r="F367" s="165">
        <f t="shared" si="19"/>
        <v>3252.0406131793748</v>
      </c>
      <c r="G367" s="165">
        <f t="shared" si="20"/>
        <v>3252.0406131793748</v>
      </c>
      <c r="H367" s="179"/>
      <c r="K367" s="171"/>
    </row>
    <row r="368" spans="1:11">
      <c r="A368" s="177">
        <v>57</v>
      </c>
      <c r="B368" s="145" t="s">
        <v>211</v>
      </c>
      <c r="C368" s="181">
        <v>1</v>
      </c>
      <c r="D368" s="145">
        <v>21911.200000000001</v>
      </c>
      <c r="E368" s="165">
        <f t="shared" si="18"/>
        <v>2908.1159997345544</v>
      </c>
      <c r="F368" s="165">
        <f t="shared" si="19"/>
        <v>2908.1159997345544</v>
      </c>
      <c r="G368" s="165">
        <f t="shared" si="20"/>
        <v>2908.1159997345544</v>
      </c>
      <c r="H368" s="156"/>
    </row>
    <row r="369" spans="1:11" s="170" customFormat="1">
      <c r="A369" s="175">
        <v>58</v>
      </c>
      <c r="B369" s="165" t="s">
        <v>210</v>
      </c>
      <c r="C369" s="183">
        <v>1</v>
      </c>
      <c r="D369" s="165">
        <v>39608.519999999997</v>
      </c>
      <c r="E369" s="165">
        <f t="shared" si="18"/>
        <v>5256.9540115468835</v>
      </c>
      <c r="F369" s="165">
        <f t="shared" si="19"/>
        <v>5256.9540115468835</v>
      </c>
      <c r="G369" s="165">
        <f t="shared" si="20"/>
        <v>5256.9540115468835</v>
      </c>
      <c r="H369" s="179"/>
      <c r="K369" s="171"/>
    </row>
    <row r="370" spans="1:11">
      <c r="A370" s="177">
        <v>59</v>
      </c>
      <c r="B370" s="145" t="s">
        <v>209</v>
      </c>
      <c r="C370" s="181">
        <v>1</v>
      </c>
      <c r="D370" s="145">
        <v>7367.8</v>
      </c>
      <c r="E370" s="165">
        <f t="shared" si="18"/>
        <v>977.8751078372818</v>
      </c>
      <c r="F370" s="165">
        <f t="shared" si="19"/>
        <v>977.8751078372818</v>
      </c>
      <c r="G370" s="165">
        <f t="shared" si="20"/>
        <v>977.8751078372818</v>
      </c>
      <c r="H370" s="156"/>
    </row>
    <row r="371" spans="1:11">
      <c r="A371" s="169">
        <v>60</v>
      </c>
      <c r="B371" s="145" t="s">
        <v>208</v>
      </c>
      <c r="C371" s="182">
        <v>4</v>
      </c>
      <c r="D371" s="145">
        <v>34689.69</v>
      </c>
      <c r="E371" s="165">
        <f t="shared" si="18"/>
        <v>4604.1130798327695</v>
      </c>
      <c r="F371" s="165">
        <f t="shared" si="19"/>
        <v>4604.1130798327695</v>
      </c>
      <c r="G371" s="165">
        <f t="shared" si="20"/>
        <v>4604.1130798327695</v>
      </c>
      <c r="H371" s="156"/>
    </row>
    <row r="372" spans="1:11">
      <c r="A372" s="177">
        <v>61</v>
      </c>
      <c r="B372" s="145" t="s">
        <v>207</v>
      </c>
      <c r="C372" s="181">
        <v>1</v>
      </c>
      <c r="D372" s="145">
        <v>3887.24</v>
      </c>
      <c r="E372" s="165">
        <f t="shared" si="18"/>
        <v>515.92540978167096</v>
      </c>
      <c r="F372" s="165">
        <f t="shared" si="19"/>
        <v>515.92540978167096</v>
      </c>
      <c r="G372" s="165">
        <f t="shared" si="20"/>
        <v>515.92540978167096</v>
      </c>
      <c r="H372" s="156"/>
    </row>
    <row r="373" spans="1:11">
      <c r="A373" s="169">
        <v>62</v>
      </c>
      <c r="B373" s="145" t="s">
        <v>207</v>
      </c>
      <c r="C373" s="181">
        <v>1</v>
      </c>
      <c r="D373" s="145">
        <v>3887.25</v>
      </c>
      <c r="E373" s="165">
        <f t="shared" si="18"/>
        <v>515.92673700975513</v>
      </c>
      <c r="F373" s="165">
        <f t="shared" si="19"/>
        <v>515.92673700975513</v>
      </c>
      <c r="G373" s="165">
        <f t="shared" si="20"/>
        <v>515.92673700975513</v>
      </c>
      <c r="H373" s="156"/>
    </row>
    <row r="374" spans="1:11">
      <c r="A374" s="177">
        <v>63</v>
      </c>
      <c r="B374" s="145" t="s">
        <v>206</v>
      </c>
      <c r="C374" s="182">
        <v>1</v>
      </c>
      <c r="D374" s="145">
        <v>11709.6</v>
      </c>
      <c r="E374" s="165">
        <f t="shared" si="18"/>
        <v>1554.1309974119051</v>
      </c>
      <c r="F374" s="165">
        <f t="shared" si="19"/>
        <v>1554.1309974119051</v>
      </c>
      <c r="G374" s="165">
        <f t="shared" si="20"/>
        <v>1554.1309974119051</v>
      </c>
      <c r="H374" s="156"/>
    </row>
    <row r="375" spans="1:11">
      <c r="A375" s="169">
        <v>64</v>
      </c>
      <c r="B375" s="145" t="s">
        <v>206</v>
      </c>
      <c r="C375" s="182">
        <v>1</v>
      </c>
      <c r="D375" s="145">
        <v>11709.6</v>
      </c>
      <c r="E375" s="165">
        <f t="shared" si="18"/>
        <v>1554.1309974119051</v>
      </c>
      <c r="F375" s="165">
        <f t="shared" si="19"/>
        <v>1554.1309974119051</v>
      </c>
      <c r="G375" s="165">
        <f t="shared" si="20"/>
        <v>1554.1309974119051</v>
      </c>
      <c r="H375" s="156"/>
    </row>
    <row r="376" spans="1:11">
      <c r="A376" s="177">
        <v>65</v>
      </c>
      <c r="B376" s="145" t="s">
        <v>206</v>
      </c>
      <c r="C376" s="181">
        <v>1</v>
      </c>
      <c r="D376" s="145">
        <v>8891.2999999999993</v>
      </c>
      <c r="E376" s="165">
        <f t="shared" ref="E376:E407" si="21">D376/7.5345</f>
        <v>1180.0783064569644</v>
      </c>
      <c r="F376" s="165">
        <f t="shared" ref="F376:F407" si="22">D376/7.5345</f>
        <v>1180.0783064569644</v>
      </c>
      <c r="G376" s="165">
        <f t="shared" ref="G376:G407" si="23">D376/7.5345</f>
        <v>1180.0783064569644</v>
      </c>
      <c r="H376" s="156"/>
    </row>
    <row r="377" spans="1:11">
      <c r="A377" s="169">
        <v>66</v>
      </c>
      <c r="B377" s="145" t="s">
        <v>206</v>
      </c>
      <c r="C377" s="181">
        <v>1</v>
      </c>
      <c r="D377" s="145">
        <v>2279.19</v>
      </c>
      <c r="E377" s="165">
        <f t="shared" si="21"/>
        <v>302.50049771053153</v>
      </c>
      <c r="F377" s="165">
        <f t="shared" si="22"/>
        <v>302.50049771053153</v>
      </c>
      <c r="G377" s="165">
        <f t="shared" si="23"/>
        <v>302.50049771053153</v>
      </c>
      <c r="H377" s="156"/>
    </row>
    <row r="378" spans="1:11">
      <c r="A378" s="177">
        <v>67</v>
      </c>
      <c r="B378" s="145" t="s">
        <v>205</v>
      </c>
      <c r="C378" s="181">
        <v>1</v>
      </c>
      <c r="D378" s="145">
        <v>12140</v>
      </c>
      <c r="E378" s="165">
        <f t="shared" si="21"/>
        <v>1611.2548941535601</v>
      </c>
      <c r="F378" s="165">
        <f t="shared" si="22"/>
        <v>1611.2548941535601</v>
      </c>
      <c r="G378" s="165">
        <f t="shared" si="23"/>
        <v>1611.2548941535601</v>
      </c>
      <c r="H378" s="156"/>
    </row>
    <row r="379" spans="1:11">
      <c r="A379" s="169">
        <v>68</v>
      </c>
      <c r="B379" s="145" t="s">
        <v>204</v>
      </c>
      <c r="C379" s="181">
        <v>1</v>
      </c>
      <c r="D379" s="145">
        <v>2841.3</v>
      </c>
      <c r="E379" s="165">
        <f t="shared" si="21"/>
        <v>377.10531554847699</v>
      </c>
      <c r="F379" s="165">
        <f t="shared" si="22"/>
        <v>377.10531554847699</v>
      </c>
      <c r="G379" s="165">
        <f t="shared" si="23"/>
        <v>377.10531554847699</v>
      </c>
      <c r="H379" s="156"/>
    </row>
    <row r="380" spans="1:11">
      <c r="A380" s="177">
        <v>69</v>
      </c>
      <c r="B380" s="145" t="s">
        <v>203</v>
      </c>
      <c r="C380" s="181">
        <v>1</v>
      </c>
      <c r="D380" s="145">
        <v>12984.86</v>
      </c>
      <c r="E380" s="165">
        <f t="shared" si="21"/>
        <v>1723.3870860707411</v>
      </c>
      <c r="F380" s="165">
        <f t="shared" si="22"/>
        <v>1723.3870860707411</v>
      </c>
      <c r="G380" s="165">
        <f t="shared" si="23"/>
        <v>1723.3870860707411</v>
      </c>
      <c r="H380" s="156"/>
    </row>
    <row r="381" spans="1:11">
      <c r="A381" s="169">
        <v>70</v>
      </c>
      <c r="B381" s="145" t="s">
        <v>202</v>
      </c>
      <c r="C381" s="181">
        <v>1</v>
      </c>
      <c r="D381" s="145">
        <v>81215.02</v>
      </c>
      <c r="E381" s="165">
        <f t="shared" si="21"/>
        <v>10779.085539850023</v>
      </c>
      <c r="F381" s="165">
        <f t="shared" si="22"/>
        <v>10779.085539850023</v>
      </c>
      <c r="G381" s="165">
        <f t="shared" si="23"/>
        <v>10779.085539850023</v>
      </c>
      <c r="H381" s="156"/>
    </row>
    <row r="382" spans="1:11" s="170" customFormat="1">
      <c r="A382" s="172">
        <v>71</v>
      </c>
      <c r="B382" s="165" t="s">
        <v>201</v>
      </c>
      <c r="C382" s="180">
        <v>1</v>
      </c>
      <c r="D382" s="165">
        <v>39654.32</v>
      </c>
      <c r="E382" s="165">
        <f t="shared" si="21"/>
        <v>5263.0327161722735</v>
      </c>
      <c r="F382" s="165">
        <f t="shared" si="22"/>
        <v>5263.0327161722735</v>
      </c>
      <c r="G382" s="165">
        <f t="shared" si="23"/>
        <v>5263.0327161722735</v>
      </c>
      <c r="H382" s="179"/>
      <c r="K382" s="171"/>
    </row>
    <row r="383" spans="1:11">
      <c r="A383" s="169">
        <v>72</v>
      </c>
      <c r="B383" s="145" t="s">
        <v>200</v>
      </c>
      <c r="C383" s="157">
        <v>2</v>
      </c>
      <c r="D383" s="145">
        <v>178486</v>
      </c>
      <c r="E383" s="165">
        <f t="shared" si="21"/>
        <v>23689.163182692944</v>
      </c>
      <c r="F383" s="165">
        <f t="shared" si="22"/>
        <v>23689.163182692944</v>
      </c>
      <c r="G383" s="165">
        <f t="shared" si="23"/>
        <v>23689.163182692944</v>
      </c>
      <c r="H383" s="156"/>
    </row>
    <row r="384" spans="1:11">
      <c r="A384" s="177">
        <v>73</v>
      </c>
      <c r="B384" s="145" t="s">
        <v>175</v>
      </c>
      <c r="C384" s="157">
        <v>1</v>
      </c>
      <c r="D384" s="145">
        <v>39602.370000000003</v>
      </c>
      <c r="E384" s="165">
        <f t="shared" si="21"/>
        <v>5256.1377662751347</v>
      </c>
      <c r="F384" s="165">
        <f t="shared" si="22"/>
        <v>5256.1377662751347</v>
      </c>
      <c r="G384" s="165">
        <f t="shared" si="23"/>
        <v>5256.1377662751347</v>
      </c>
      <c r="H384" s="156"/>
    </row>
    <row r="385" spans="1:11">
      <c r="A385" s="169">
        <v>74</v>
      </c>
      <c r="B385" s="145" t="s">
        <v>199</v>
      </c>
      <c r="C385" s="157">
        <v>1</v>
      </c>
      <c r="D385" s="145">
        <v>3590</v>
      </c>
      <c r="E385" s="165">
        <f t="shared" si="21"/>
        <v>476.47488220850749</v>
      </c>
      <c r="F385" s="165">
        <f t="shared" si="22"/>
        <v>476.47488220850749</v>
      </c>
      <c r="G385" s="165">
        <f t="shared" si="23"/>
        <v>476.47488220850749</v>
      </c>
      <c r="H385" s="178"/>
    </row>
    <row r="386" spans="1:11">
      <c r="A386" s="177">
        <v>75</v>
      </c>
      <c r="B386" s="145" t="s">
        <v>198</v>
      </c>
      <c r="C386" s="157">
        <v>1</v>
      </c>
      <c r="D386" s="145">
        <v>29275</v>
      </c>
      <c r="E386" s="165">
        <f t="shared" si="21"/>
        <v>3885.4602163381774</v>
      </c>
      <c r="F386" s="165">
        <f t="shared" si="22"/>
        <v>3885.4602163381774</v>
      </c>
      <c r="G386" s="165">
        <f t="shared" si="23"/>
        <v>3885.4602163381774</v>
      </c>
      <c r="H386" s="172"/>
    </row>
    <row r="387" spans="1:11">
      <c r="A387" s="169">
        <v>76</v>
      </c>
      <c r="B387" s="145" t="s">
        <v>197</v>
      </c>
      <c r="C387" s="157">
        <v>1</v>
      </c>
      <c r="D387" s="145">
        <v>44890</v>
      </c>
      <c r="E387" s="165">
        <f t="shared" si="21"/>
        <v>5957.9268697325633</v>
      </c>
      <c r="F387" s="165">
        <f t="shared" si="22"/>
        <v>5957.9268697325633</v>
      </c>
      <c r="G387" s="165">
        <f t="shared" si="23"/>
        <v>5957.9268697325633</v>
      </c>
      <c r="H387" s="176"/>
    </row>
    <row r="388" spans="1:11">
      <c r="A388" s="177">
        <v>77</v>
      </c>
      <c r="B388" s="145" t="s">
        <v>196</v>
      </c>
      <c r="C388" s="157">
        <v>1</v>
      </c>
      <c r="D388" s="145">
        <v>14900</v>
      </c>
      <c r="E388" s="165">
        <f t="shared" si="21"/>
        <v>1977.569845377928</v>
      </c>
      <c r="F388" s="165">
        <f t="shared" si="22"/>
        <v>1977.569845377928</v>
      </c>
      <c r="G388" s="165">
        <f t="shared" si="23"/>
        <v>1977.569845377928</v>
      </c>
      <c r="H388" s="176"/>
    </row>
    <row r="389" spans="1:11">
      <c r="A389" s="169">
        <v>78</v>
      </c>
      <c r="B389" s="145" t="s">
        <v>195</v>
      </c>
      <c r="C389" s="157">
        <v>1</v>
      </c>
      <c r="D389" s="145">
        <v>6393.75</v>
      </c>
      <c r="E389" s="165">
        <f t="shared" si="21"/>
        <v>848.59645630101534</v>
      </c>
      <c r="F389" s="165">
        <f t="shared" si="22"/>
        <v>848.59645630101534</v>
      </c>
      <c r="G389" s="165">
        <f t="shared" si="23"/>
        <v>848.59645630101534</v>
      </c>
      <c r="H389" s="164"/>
    </row>
    <row r="390" spans="1:11" s="170" customFormat="1">
      <c r="A390" s="172">
        <v>79</v>
      </c>
      <c r="B390" s="168" t="s">
        <v>194</v>
      </c>
      <c r="C390" s="174">
        <v>1</v>
      </c>
      <c r="D390" s="173">
        <v>110543.13</v>
      </c>
      <c r="E390" s="165">
        <f t="shared" si="21"/>
        <v>14671.594664543101</v>
      </c>
      <c r="F390" s="165">
        <f t="shared" si="22"/>
        <v>14671.594664543101</v>
      </c>
      <c r="G390" s="165">
        <f t="shared" si="23"/>
        <v>14671.594664543101</v>
      </c>
      <c r="H390" s="172"/>
      <c r="K390" s="171"/>
    </row>
    <row r="391" spans="1:11" s="170" customFormat="1">
      <c r="A391" s="175">
        <v>80</v>
      </c>
      <c r="B391" s="168" t="s">
        <v>193</v>
      </c>
      <c r="C391" s="174">
        <v>1</v>
      </c>
      <c r="D391" s="173">
        <v>22997</v>
      </c>
      <c r="E391" s="165">
        <f t="shared" si="21"/>
        <v>3052.2264251111551</v>
      </c>
      <c r="F391" s="165">
        <f t="shared" si="22"/>
        <v>3052.2264251111551</v>
      </c>
      <c r="G391" s="165">
        <f t="shared" si="23"/>
        <v>3052.2264251111551</v>
      </c>
      <c r="H391" s="172"/>
      <c r="K391" s="171"/>
    </row>
    <row r="392" spans="1:11">
      <c r="A392" s="169">
        <v>81</v>
      </c>
      <c r="B392" s="168" t="s">
        <v>192</v>
      </c>
      <c r="C392" s="167" t="s">
        <v>191</v>
      </c>
      <c r="D392" s="166">
        <v>5475</v>
      </c>
      <c r="E392" s="165">
        <f t="shared" si="21"/>
        <v>726.65737607007759</v>
      </c>
      <c r="F392" s="165">
        <f t="shared" si="22"/>
        <v>726.65737607007759</v>
      </c>
      <c r="G392" s="165">
        <f t="shared" si="23"/>
        <v>726.65737607007759</v>
      </c>
      <c r="H392" s="164"/>
    </row>
    <row r="393" spans="1:11">
      <c r="A393" s="169">
        <v>82</v>
      </c>
      <c r="B393" s="168" t="s">
        <v>190</v>
      </c>
      <c r="C393" s="167" t="s">
        <v>189</v>
      </c>
      <c r="D393" s="166">
        <v>21812.5</v>
      </c>
      <c r="E393" s="165">
        <f t="shared" si="21"/>
        <v>2895.0162585440307</v>
      </c>
      <c r="F393" s="165">
        <f t="shared" si="22"/>
        <v>2895.0162585440307</v>
      </c>
      <c r="G393" s="165">
        <f t="shared" si="23"/>
        <v>2895.0162585440307</v>
      </c>
      <c r="H393" s="164"/>
    </row>
    <row r="394" spans="1:11">
      <c r="A394" s="169">
        <v>83</v>
      </c>
      <c r="B394" s="168" t="s">
        <v>188</v>
      </c>
      <c r="C394" s="167" t="s">
        <v>165</v>
      </c>
      <c r="D394" s="166">
        <v>21812.5</v>
      </c>
      <c r="E394" s="165">
        <f t="shared" si="21"/>
        <v>2895.0162585440307</v>
      </c>
      <c r="F394" s="165">
        <f t="shared" si="22"/>
        <v>2895.0162585440307</v>
      </c>
      <c r="G394" s="165">
        <f t="shared" si="23"/>
        <v>2895.0162585440307</v>
      </c>
      <c r="H394" s="164"/>
    </row>
    <row r="395" spans="1:11">
      <c r="A395" s="169">
        <v>84</v>
      </c>
      <c r="B395" s="168" t="s">
        <v>187</v>
      </c>
      <c r="C395" s="167" t="s">
        <v>165</v>
      </c>
      <c r="D395" s="166">
        <v>8029.31</v>
      </c>
      <c r="E395" s="165">
        <f t="shared" si="21"/>
        <v>1065.6725728316412</v>
      </c>
      <c r="F395" s="165">
        <f t="shared" si="22"/>
        <v>1065.6725728316412</v>
      </c>
      <c r="G395" s="165">
        <f t="shared" si="23"/>
        <v>1065.6725728316412</v>
      </c>
      <c r="H395" s="164"/>
    </row>
    <row r="396" spans="1:11" s="170" customFormat="1">
      <c r="A396" s="175">
        <v>85</v>
      </c>
      <c r="B396" s="168" t="s">
        <v>186</v>
      </c>
      <c r="C396" s="174" t="s">
        <v>165</v>
      </c>
      <c r="D396" s="173">
        <v>15900</v>
      </c>
      <c r="E396" s="165">
        <f t="shared" si="21"/>
        <v>2110.2926537925541</v>
      </c>
      <c r="F396" s="165">
        <f t="shared" si="22"/>
        <v>2110.2926537925541</v>
      </c>
      <c r="G396" s="165">
        <f t="shared" si="23"/>
        <v>2110.2926537925541</v>
      </c>
      <c r="H396" s="172"/>
      <c r="K396" s="171"/>
    </row>
    <row r="397" spans="1:11">
      <c r="A397" s="169">
        <v>86</v>
      </c>
      <c r="B397" s="168" t="s">
        <v>185</v>
      </c>
      <c r="C397" s="167" t="s">
        <v>165</v>
      </c>
      <c r="D397" s="166">
        <v>13925</v>
      </c>
      <c r="E397" s="165">
        <f t="shared" si="21"/>
        <v>1848.1651071736676</v>
      </c>
      <c r="F397" s="165">
        <f t="shared" si="22"/>
        <v>1848.1651071736676</v>
      </c>
      <c r="G397" s="165">
        <f t="shared" si="23"/>
        <v>1848.1651071736676</v>
      </c>
      <c r="H397" s="164"/>
    </row>
    <row r="398" spans="1:11">
      <c r="A398" s="169">
        <v>87</v>
      </c>
      <c r="B398" s="168" t="s">
        <v>184</v>
      </c>
      <c r="C398" s="167" t="s">
        <v>165</v>
      </c>
      <c r="D398" s="166">
        <v>17225</v>
      </c>
      <c r="E398" s="165">
        <f t="shared" si="21"/>
        <v>2286.1503749419335</v>
      </c>
      <c r="F398" s="165">
        <f t="shared" si="22"/>
        <v>2286.1503749419335</v>
      </c>
      <c r="G398" s="165">
        <f t="shared" si="23"/>
        <v>2286.1503749419335</v>
      </c>
      <c r="H398" s="164"/>
    </row>
    <row r="399" spans="1:11">
      <c r="A399" s="169">
        <v>88</v>
      </c>
      <c r="B399" s="168" t="s">
        <v>183</v>
      </c>
      <c r="C399" s="167" t="s">
        <v>165</v>
      </c>
      <c r="D399" s="166">
        <v>89144.55</v>
      </c>
      <c r="E399" s="165">
        <f t="shared" si="21"/>
        <v>11831.515030858052</v>
      </c>
      <c r="F399" s="165">
        <f t="shared" si="22"/>
        <v>11831.515030858052</v>
      </c>
      <c r="G399" s="165">
        <f t="shared" si="23"/>
        <v>11831.515030858052</v>
      </c>
      <c r="H399" s="164"/>
    </row>
    <row r="400" spans="1:11">
      <c r="A400" s="169">
        <v>89</v>
      </c>
      <c r="B400" s="168" t="s">
        <v>182</v>
      </c>
      <c r="C400" s="167" t="s">
        <v>165</v>
      </c>
      <c r="D400" s="166">
        <v>3950</v>
      </c>
      <c r="E400" s="165">
        <f t="shared" si="21"/>
        <v>524.25509323777283</v>
      </c>
      <c r="F400" s="165">
        <f t="shared" si="22"/>
        <v>524.25509323777283</v>
      </c>
      <c r="G400" s="165">
        <f t="shared" si="23"/>
        <v>524.25509323777283</v>
      </c>
      <c r="H400" s="164"/>
    </row>
    <row r="401" spans="1:8" customFormat="1">
      <c r="A401" s="169">
        <v>90</v>
      </c>
      <c r="B401" s="168" t="s">
        <v>181</v>
      </c>
      <c r="C401" s="167" t="s">
        <v>178</v>
      </c>
      <c r="D401" s="166">
        <v>5542.95</v>
      </c>
      <c r="E401" s="165">
        <f t="shared" si="21"/>
        <v>735.6758909018514</v>
      </c>
      <c r="F401" s="165">
        <f t="shared" si="22"/>
        <v>735.6758909018514</v>
      </c>
      <c r="G401" s="165">
        <f t="shared" si="23"/>
        <v>735.6758909018514</v>
      </c>
      <c r="H401" s="164"/>
    </row>
    <row r="402" spans="1:8" customFormat="1">
      <c r="A402" s="169">
        <v>91</v>
      </c>
      <c r="B402" s="168" t="s">
        <v>180</v>
      </c>
      <c r="C402" s="167" t="s">
        <v>178</v>
      </c>
      <c r="D402" s="166">
        <v>10000</v>
      </c>
      <c r="E402" s="165">
        <f t="shared" si="21"/>
        <v>1327.2280841462605</v>
      </c>
      <c r="F402" s="165">
        <f t="shared" si="22"/>
        <v>1327.2280841462605</v>
      </c>
      <c r="G402" s="165">
        <f t="shared" si="23"/>
        <v>1327.2280841462605</v>
      </c>
      <c r="H402" s="164"/>
    </row>
    <row r="403" spans="1:8" customFormat="1">
      <c r="A403" s="169">
        <v>92</v>
      </c>
      <c r="B403" s="168" t="s">
        <v>179</v>
      </c>
      <c r="C403" s="167" t="s">
        <v>178</v>
      </c>
      <c r="D403" s="166">
        <v>20000</v>
      </c>
      <c r="E403" s="165">
        <f t="shared" si="21"/>
        <v>2654.4561682925209</v>
      </c>
      <c r="F403" s="165">
        <f t="shared" si="22"/>
        <v>2654.4561682925209</v>
      </c>
      <c r="G403" s="165">
        <f t="shared" si="23"/>
        <v>2654.4561682925209</v>
      </c>
      <c r="H403" s="164"/>
    </row>
    <row r="404" spans="1:8" customFormat="1">
      <c r="A404" s="169">
        <v>93</v>
      </c>
      <c r="B404" s="168" t="s">
        <v>177</v>
      </c>
      <c r="C404" s="167" t="s">
        <v>165</v>
      </c>
      <c r="D404" s="166">
        <v>128846.51</v>
      </c>
      <c r="E404" s="165">
        <f t="shared" si="21"/>
        <v>17100.870661623198</v>
      </c>
      <c r="F404" s="165">
        <f t="shared" si="22"/>
        <v>17100.870661623198</v>
      </c>
      <c r="G404" s="165">
        <f t="shared" si="23"/>
        <v>17100.870661623198</v>
      </c>
      <c r="H404" s="164"/>
    </row>
    <row r="405" spans="1:8" customFormat="1">
      <c r="A405" s="169">
        <v>94</v>
      </c>
      <c r="B405" s="168" t="s">
        <v>176</v>
      </c>
      <c r="C405" s="167" t="s">
        <v>165</v>
      </c>
      <c r="D405" s="166">
        <v>46875</v>
      </c>
      <c r="E405" s="165">
        <f t="shared" si="21"/>
        <v>6221.3816444355962</v>
      </c>
      <c r="F405" s="165">
        <f t="shared" si="22"/>
        <v>6221.3816444355962</v>
      </c>
      <c r="G405" s="165">
        <f t="shared" si="23"/>
        <v>6221.3816444355962</v>
      </c>
      <c r="H405" s="164"/>
    </row>
    <row r="406" spans="1:8" customFormat="1">
      <c r="A406" s="169">
        <v>95</v>
      </c>
      <c r="B406" s="168" t="s">
        <v>171</v>
      </c>
      <c r="C406" s="167" t="s">
        <v>165</v>
      </c>
      <c r="D406" s="166">
        <v>245198.28</v>
      </c>
      <c r="E406" s="165">
        <f t="shared" si="21"/>
        <v>32543.404340035831</v>
      </c>
      <c r="F406" s="165">
        <f t="shared" si="22"/>
        <v>32543.404340035831</v>
      </c>
      <c r="G406" s="165">
        <f t="shared" si="23"/>
        <v>32543.404340035831</v>
      </c>
      <c r="H406" s="164"/>
    </row>
    <row r="407" spans="1:8" customFormat="1">
      <c r="A407" s="169">
        <v>96</v>
      </c>
      <c r="B407" s="168" t="s">
        <v>175</v>
      </c>
      <c r="C407" s="167" t="s">
        <v>165</v>
      </c>
      <c r="D407" s="166">
        <v>269700</v>
      </c>
      <c r="E407" s="165">
        <f t="shared" si="21"/>
        <v>35795.341429424647</v>
      </c>
      <c r="F407" s="165">
        <f t="shared" si="22"/>
        <v>35795.341429424647</v>
      </c>
      <c r="G407" s="165">
        <f t="shared" si="23"/>
        <v>35795.341429424647</v>
      </c>
      <c r="H407" s="164"/>
    </row>
    <row r="408" spans="1:8" customFormat="1">
      <c r="A408" s="169">
        <v>97</v>
      </c>
      <c r="B408" s="168" t="s">
        <v>174</v>
      </c>
      <c r="C408" s="167" t="s">
        <v>165</v>
      </c>
      <c r="D408" s="166">
        <v>18288.52</v>
      </c>
      <c r="E408" s="165">
        <f t="shared" ref="E408:E439" si="24">D408/7.5345</f>
        <v>2427.303736147057</v>
      </c>
      <c r="F408" s="165">
        <f t="shared" ref="F408:F417" si="25">D408/7.5345</f>
        <v>2427.303736147057</v>
      </c>
      <c r="G408" s="165">
        <f t="shared" ref="G408:G417" si="26">D408/7.5345</f>
        <v>2427.303736147057</v>
      </c>
      <c r="H408" s="164"/>
    </row>
    <row r="409" spans="1:8" customFormat="1">
      <c r="A409" s="169">
        <v>98</v>
      </c>
      <c r="B409" s="168" t="s">
        <v>173</v>
      </c>
      <c r="C409" s="167" t="s">
        <v>165</v>
      </c>
      <c r="D409" s="166">
        <v>100000</v>
      </c>
      <c r="E409" s="165">
        <f t="shared" si="24"/>
        <v>13272.280841462605</v>
      </c>
      <c r="F409" s="165">
        <f t="shared" si="25"/>
        <v>13272.280841462605</v>
      </c>
      <c r="G409" s="165">
        <f t="shared" si="26"/>
        <v>13272.280841462605</v>
      </c>
      <c r="H409" s="164"/>
    </row>
    <row r="410" spans="1:8" customFormat="1">
      <c r="A410" s="169">
        <v>99</v>
      </c>
      <c r="B410" s="168" t="s">
        <v>172</v>
      </c>
      <c r="C410" s="167" t="s">
        <v>165</v>
      </c>
      <c r="D410" s="166">
        <v>249487.5</v>
      </c>
      <c r="E410" s="165">
        <f t="shared" si="24"/>
        <v>33112.681664344018</v>
      </c>
      <c r="F410" s="165">
        <f t="shared" si="25"/>
        <v>33112.681664344018</v>
      </c>
      <c r="G410" s="165">
        <f t="shared" si="26"/>
        <v>33112.681664344018</v>
      </c>
      <c r="H410" s="164"/>
    </row>
    <row r="411" spans="1:8" customFormat="1">
      <c r="A411" s="169">
        <v>100</v>
      </c>
      <c r="B411" s="168" t="s">
        <v>171</v>
      </c>
      <c r="C411" s="167" t="s">
        <v>165</v>
      </c>
      <c r="D411" s="166">
        <v>248198.28</v>
      </c>
      <c r="E411" s="165">
        <f t="shared" si="24"/>
        <v>32941.572765279714</v>
      </c>
      <c r="F411" s="165">
        <f t="shared" si="25"/>
        <v>32941.572765279714</v>
      </c>
      <c r="G411" s="165">
        <f t="shared" si="26"/>
        <v>32941.572765279714</v>
      </c>
      <c r="H411" s="164"/>
    </row>
    <row r="412" spans="1:8" customFormat="1">
      <c r="A412" s="169">
        <v>101</v>
      </c>
      <c r="B412" s="168" t="s">
        <v>170</v>
      </c>
      <c r="C412" s="167" t="s">
        <v>165</v>
      </c>
      <c r="D412" s="166">
        <v>162437.5</v>
      </c>
      <c r="E412" s="165">
        <f t="shared" si="24"/>
        <v>21559.161191850817</v>
      </c>
      <c r="F412" s="165">
        <f t="shared" si="25"/>
        <v>21559.161191850817</v>
      </c>
      <c r="G412" s="165">
        <f t="shared" si="26"/>
        <v>21559.161191850817</v>
      </c>
      <c r="H412" s="164"/>
    </row>
    <row r="413" spans="1:8" customFormat="1">
      <c r="A413" s="169">
        <v>102</v>
      </c>
      <c r="B413" s="168" t="s">
        <v>169</v>
      </c>
      <c r="C413" s="167" t="s">
        <v>165</v>
      </c>
      <c r="D413" s="166">
        <v>75000</v>
      </c>
      <c r="E413" s="165">
        <f t="shared" si="24"/>
        <v>9954.2106310969539</v>
      </c>
      <c r="F413" s="165">
        <f t="shared" si="25"/>
        <v>9954.2106310969539</v>
      </c>
      <c r="G413" s="165">
        <f t="shared" si="26"/>
        <v>9954.2106310969539</v>
      </c>
      <c r="H413" s="164"/>
    </row>
    <row r="414" spans="1:8" customFormat="1">
      <c r="A414" s="169">
        <v>103</v>
      </c>
      <c r="B414" s="168" t="s">
        <v>168</v>
      </c>
      <c r="C414" s="167" t="s">
        <v>165</v>
      </c>
      <c r="D414" s="166">
        <v>65000</v>
      </c>
      <c r="E414" s="165">
        <f t="shared" si="24"/>
        <v>8626.9825469506923</v>
      </c>
      <c r="F414" s="165">
        <f t="shared" si="25"/>
        <v>8626.9825469506923</v>
      </c>
      <c r="G414" s="165">
        <f t="shared" si="26"/>
        <v>8626.9825469506923</v>
      </c>
      <c r="H414" s="164"/>
    </row>
    <row r="415" spans="1:8" customFormat="1">
      <c r="A415" s="169">
        <v>104</v>
      </c>
      <c r="B415" s="168" t="s">
        <v>167</v>
      </c>
      <c r="C415" s="167" t="s">
        <v>165</v>
      </c>
      <c r="D415" s="166">
        <v>29784.37</v>
      </c>
      <c r="E415" s="165">
        <f t="shared" si="24"/>
        <v>3953.0652332603354</v>
      </c>
      <c r="F415" s="165">
        <f t="shared" si="25"/>
        <v>3953.0652332603354</v>
      </c>
      <c r="G415" s="165">
        <f t="shared" si="26"/>
        <v>3953.0652332603354</v>
      </c>
      <c r="H415" s="164"/>
    </row>
    <row r="416" spans="1:8" customFormat="1">
      <c r="A416" s="169">
        <v>105</v>
      </c>
      <c r="B416" s="168" t="s">
        <v>166</v>
      </c>
      <c r="C416" s="167" t="s">
        <v>165</v>
      </c>
      <c r="D416" s="166">
        <v>10998</v>
      </c>
      <c r="E416" s="165">
        <f t="shared" si="24"/>
        <v>1459.6854469440573</v>
      </c>
      <c r="F416" s="165">
        <f t="shared" si="25"/>
        <v>1459.6854469440573</v>
      </c>
      <c r="G416" s="165">
        <f t="shared" si="26"/>
        <v>1459.6854469440573</v>
      </c>
      <c r="H416" s="164"/>
    </row>
    <row r="417" spans="1:8" customFormat="1">
      <c r="A417" s="163" t="s">
        <v>164</v>
      </c>
      <c r="B417" s="154"/>
      <c r="C417" s="162"/>
      <c r="D417" s="160">
        <f>SUM(D312:D416)</f>
        <v>4849949.8600000003</v>
      </c>
      <c r="E417" s="140">
        <f t="shared" si="24"/>
        <v>643698.96608932246</v>
      </c>
      <c r="F417" s="140">
        <f t="shared" si="25"/>
        <v>643698.96608932246</v>
      </c>
      <c r="G417" s="140">
        <f t="shared" si="26"/>
        <v>643698.96608932246</v>
      </c>
      <c r="H417" s="154"/>
    </row>
    <row r="418" spans="1:8" customFormat="1" ht="36" customHeight="1">
      <c r="A418" s="230" t="s">
        <v>163</v>
      </c>
      <c r="B418" s="230"/>
      <c r="C418" s="161"/>
      <c r="D418" s="160">
        <v>393647.09</v>
      </c>
      <c r="E418" s="140">
        <v>245324.49</v>
      </c>
      <c r="F418" s="140">
        <v>245324.49</v>
      </c>
      <c r="G418" s="140">
        <v>245324.49</v>
      </c>
      <c r="H418" s="159"/>
    </row>
    <row r="419" spans="1:8" customFormat="1">
      <c r="A419" s="158" t="s">
        <v>162</v>
      </c>
      <c r="B419" s="227" t="s">
        <v>161</v>
      </c>
      <c r="C419" s="228"/>
      <c r="D419" s="228"/>
      <c r="E419" s="228"/>
      <c r="F419" s="228"/>
      <c r="G419" s="228"/>
      <c r="H419" s="229"/>
    </row>
    <row r="420" spans="1:8" customFormat="1">
      <c r="A420" s="157" t="s">
        <v>5</v>
      </c>
      <c r="B420" s="145" t="s">
        <v>160</v>
      </c>
      <c r="C420" s="157">
        <v>1</v>
      </c>
      <c r="D420" s="145">
        <v>280600</v>
      </c>
      <c r="E420" s="145">
        <f t="shared" ref="E420:E428" si="27">D420/7.5345</f>
        <v>37242.020041144067</v>
      </c>
      <c r="F420" s="145">
        <f t="shared" ref="F420:F425" si="28">D420/7.5345</f>
        <v>37242.020041144067</v>
      </c>
      <c r="G420" s="145">
        <f t="shared" ref="G420:G428" si="29">D420/7.5345</f>
        <v>37242.020041144067</v>
      </c>
      <c r="H420" s="156"/>
    </row>
    <row r="421" spans="1:8" customFormat="1">
      <c r="A421" s="157" t="s">
        <v>8</v>
      </c>
      <c r="B421" s="145" t="s">
        <v>159</v>
      </c>
      <c r="C421" s="157">
        <v>1</v>
      </c>
      <c r="D421" s="145">
        <v>112000</v>
      </c>
      <c r="E421" s="145">
        <f t="shared" si="27"/>
        <v>14864.954542438118</v>
      </c>
      <c r="F421" s="145">
        <f t="shared" si="28"/>
        <v>14864.954542438118</v>
      </c>
      <c r="G421" s="145">
        <f t="shared" si="29"/>
        <v>14864.954542438118</v>
      </c>
      <c r="H421" s="156"/>
    </row>
    <row r="422" spans="1:8" customFormat="1">
      <c r="A422" s="157" t="s">
        <v>120</v>
      </c>
      <c r="B422" s="145" t="s">
        <v>158</v>
      </c>
      <c r="C422" s="157">
        <v>1</v>
      </c>
      <c r="D422" s="145">
        <v>112000</v>
      </c>
      <c r="E422" s="145">
        <f t="shared" si="27"/>
        <v>14864.954542438118</v>
      </c>
      <c r="F422" s="145">
        <f t="shared" si="28"/>
        <v>14864.954542438118</v>
      </c>
      <c r="G422" s="145">
        <f t="shared" si="29"/>
        <v>14864.954542438118</v>
      </c>
      <c r="H422" s="156"/>
    </row>
    <row r="423" spans="1:8" customFormat="1">
      <c r="A423" s="157" t="s">
        <v>38</v>
      </c>
      <c r="B423" s="145" t="s">
        <v>157</v>
      </c>
      <c r="C423" s="157">
        <v>1</v>
      </c>
      <c r="D423" s="145">
        <v>60000</v>
      </c>
      <c r="E423" s="145">
        <f t="shared" si="27"/>
        <v>7963.3685048775624</v>
      </c>
      <c r="F423" s="145">
        <f t="shared" si="28"/>
        <v>7963.3685048775624</v>
      </c>
      <c r="G423" s="145">
        <f t="shared" si="29"/>
        <v>7963.3685048775624</v>
      </c>
      <c r="H423" s="156"/>
    </row>
    <row r="424" spans="1:8" customFormat="1">
      <c r="A424" s="157" t="s">
        <v>99</v>
      </c>
      <c r="B424" s="145" t="s">
        <v>156</v>
      </c>
      <c r="C424" s="157">
        <v>1</v>
      </c>
      <c r="D424" s="145">
        <v>60000</v>
      </c>
      <c r="E424" s="145">
        <f t="shared" si="27"/>
        <v>7963.3685048775624</v>
      </c>
      <c r="F424" s="145">
        <f t="shared" si="28"/>
        <v>7963.3685048775624</v>
      </c>
      <c r="G424" s="145">
        <f t="shared" si="29"/>
        <v>7963.3685048775624</v>
      </c>
      <c r="H424" s="156"/>
    </row>
    <row r="425" spans="1:8" customFormat="1">
      <c r="A425" s="231" t="s">
        <v>155</v>
      </c>
      <c r="B425" s="232"/>
      <c r="C425" s="233"/>
      <c r="D425" s="155">
        <f>SUM(D420:D424)</f>
        <v>624600</v>
      </c>
      <c r="E425" s="140">
        <f t="shared" si="27"/>
        <v>82898.666135775435</v>
      </c>
      <c r="F425" s="140">
        <f t="shared" si="28"/>
        <v>82898.666135775435</v>
      </c>
      <c r="G425" s="140">
        <f t="shared" si="29"/>
        <v>82898.666135775435</v>
      </c>
      <c r="H425" s="154"/>
    </row>
    <row r="426" spans="1:8" customFormat="1">
      <c r="A426" s="149"/>
      <c r="B426" s="153"/>
      <c r="C426" s="147"/>
      <c r="D426" s="146"/>
      <c r="E426" s="145">
        <f t="shared" si="27"/>
        <v>0</v>
      </c>
      <c r="F426" s="145"/>
      <c r="G426" s="145">
        <f t="shared" si="29"/>
        <v>0</v>
      </c>
    </row>
    <row r="427" spans="1:8" customFormat="1" ht="15.75" customHeight="1">
      <c r="A427" s="152" t="s">
        <v>154</v>
      </c>
      <c r="B427" s="222" t="s">
        <v>153</v>
      </c>
      <c r="C427" s="223"/>
      <c r="D427" s="151">
        <v>663850.59</v>
      </c>
      <c r="E427" s="140">
        <f t="shared" si="27"/>
        <v>88108.114672506461</v>
      </c>
      <c r="F427" s="140">
        <f>D427/7.5345</f>
        <v>88108.114672506461</v>
      </c>
      <c r="G427" s="140">
        <f t="shared" si="29"/>
        <v>88108.114672506461</v>
      </c>
      <c r="H427" s="150"/>
    </row>
    <row r="428" spans="1:8" customFormat="1">
      <c r="A428" s="149"/>
      <c r="B428" s="148"/>
      <c r="C428" s="147"/>
      <c r="D428" s="146"/>
      <c r="E428" s="145">
        <f t="shared" si="27"/>
        <v>0</v>
      </c>
      <c r="F428" s="145"/>
      <c r="G428" s="145">
        <f t="shared" si="29"/>
        <v>0</v>
      </c>
    </row>
    <row r="429" spans="1:8" customFormat="1" ht="15.75" customHeight="1">
      <c r="A429" s="144"/>
      <c r="B429" s="143" t="s">
        <v>152</v>
      </c>
      <c r="C429" s="142"/>
      <c r="D429" s="141">
        <f>SUM(D310+D417+D425+D427)</f>
        <v>56075739.469999984</v>
      </c>
      <c r="E429" s="140">
        <v>7831794.75</v>
      </c>
      <c r="F429" s="140">
        <v>7831794.75</v>
      </c>
      <c r="G429" s="140">
        <v>7831794.75</v>
      </c>
      <c r="H429" s="139"/>
    </row>
    <row r="430" spans="1:8" customFormat="1">
      <c r="G430" s="63"/>
    </row>
    <row r="431" spans="1:8" customFormat="1">
      <c r="D431" s="63"/>
      <c r="E431" s="63"/>
      <c r="G431" s="107"/>
    </row>
    <row r="432" spans="1:8" customFormat="1">
      <c r="D432" s="63"/>
      <c r="E432" s="63"/>
      <c r="G432" s="63"/>
    </row>
    <row r="433" spans="4:7" customFormat="1">
      <c r="D433" s="63"/>
      <c r="E433" s="63"/>
      <c r="G433" s="63"/>
    </row>
    <row r="434" spans="4:7" customFormat="1">
      <c r="D434" s="63"/>
      <c r="E434" s="63"/>
      <c r="G434" s="63"/>
    </row>
    <row r="435" spans="4:7" customFormat="1">
      <c r="D435" s="63"/>
      <c r="E435" s="63"/>
      <c r="G435" s="63"/>
    </row>
    <row r="436" spans="4:7" customFormat="1">
      <c r="D436" s="63"/>
      <c r="E436" s="63"/>
      <c r="G436" s="63"/>
    </row>
    <row r="437" spans="4:7" customFormat="1">
      <c r="D437" s="63"/>
      <c r="E437" s="63"/>
      <c r="G437" s="63"/>
    </row>
    <row r="438" spans="4:7" customFormat="1">
      <c r="D438" s="63"/>
      <c r="E438" s="63"/>
      <c r="G438" s="63"/>
    </row>
    <row r="439" spans="4:7" customFormat="1">
      <c r="D439" s="63"/>
      <c r="E439" s="63"/>
    </row>
    <row r="440" spans="4:7" customFormat="1">
      <c r="D440" s="63"/>
      <c r="E440" s="63"/>
    </row>
  </sheetData>
  <mergeCells count="7">
    <mergeCell ref="B427:C427"/>
    <mergeCell ref="A1:H1"/>
    <mergeCell ref="B4:H4"/>
    <mergeCell ref="B311:H311"/>
    <mergeCell ref="A418:B418"/>
    <mergeCell ref="B419:H419"/>
    <mergeCell ref="A425:C425"/>
  </mergeCell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O5"/>
  <sheetViews>
    <sheetView tabSelected="1" workbookViewId="0">
      <selection activeCell="M20" sqref="M20"/>
    </sheetView>
  </sheetViews>
  <sheetFormatPr defaultRowHeight="15"/>
  <cols>
    <col min="1" max="1" width="3.5703125" customWidth="1"/>
    <col min="2" max="2" width="5.85546875" customWidth="1"/>
    <col min="6" max="6" width="9.85546875" customWidth="1"/>
    <col min="9" max="9" width="11" customWidth="1"/>
  </cols>
  <sheetData>
    <row r="1" spans="1:15">
      <c r="A1" s="234"/>
      <c r="B1" s="235" t="s">
        <v>848</v>
      </c>
      <c r="C1" s="235"/>
      <c r="D1" s="235"/>
      <c r="E1" s="235"/>
      <c r="F1" s="235"/>
      <c r="G1" s="235"/>
      <c r="H1" s="235"/>
      <c r="I1" s="235"/>
      <c r="J1" s="235"/>
      <c r="K1" s="235"/>
      <c r="L1" s="235"/>
      <c r="M1" s="235"/>
      <c r="N1" s="235"/>
      <c r="O1" s="235"/>
    </row>
    <row r="2" spans="1:15">
      <c r="A2" s="234"/>
      <c r="B2" s="236"/>
      <c r="C2" s="236"/>
      <c r="D2" s="236"/>
      <c r="E2" s="236"/>
      <c r="F2" s="236"/>
      <c r="G2" s="236"/>
      <c r="H2" s="236"/>
      <c r="I2" s="236"/>
      <c r="J2" s="236"/>
      <c r="K2" s="236"/>
      <c r="L2" s="236"/>
      <c r="M2" s="236"/>
      <c r="N2" s="236"/>
      <c r="O2" s="236"/>
    </row>
    <row r="3" spans="1:15">
      <c r="A3" s="234"/>
      <c r="B3" s="235" t="s">
        <v>83</v>
      </c>
      <c r="C3" s="237" t="s">
        <v>847</v>
      </c>
      <c r="D3" s="237" t="s">
        <v>846</v>
      </c>
      <c r="E3" s="237"/>
      <c r="F3" s="237"/>
      <c r="G3" s="237"/>
      <c r="H3" s="237"/>
      <c r="I3" s="237"/>
      <c r="J3" s="237"/>
      <c r="K3" s="238" t="s">
        <v>845</v>
      </c>
      <c r="L3" s="239"/>
      <c r="M3" s="239"/>
      <c r="N3" s="239"/>
      <c r="O3" s="240"/>
    </row>
    <row r="4" spans="1:15" ht="102">
      <c r="A4" s="234"/>
      <c r="B4" s="235"/>
      <c r="C4" s="237"/>
      <c r="D4" s="208" t="s">
        <v>844</v>
      </c>
      <c r="E4" s="208" t="s">
        <v>843</v>
      </c>
      <c r="F4" s="208" t="s">
        <v>842</v>
      </c>
      <c r="G4" s="208" t="s">
        <v>841</v>
      </c>
      <c r="H4" s="208" t="s">
        <v>840</v>
      </c>
      <c r="I4" s="208" t="s">
        <v>839</v>
      </c>
      <c r="J4" s="208" t="s">
        <v>834</v>
      </c>
      <c r="K4" s="208" t="s">
        <v>838</v>
      </c>
      <c r="L4" s="208" t="s">
        <v>837</v>
      </c>
      <c r="M4" s="208" t="s">
        <v>836</v>
      </c>
      <c r="N4" s="208" t="s">
        <v>835</v>
      </c>
      <c r="O4" s="208" t="s">
        <v>834</v>
      </c>
    </row>
    <row r="5" spans="1:15" ht="90">
      <c r="A5" s="234"/>
      <c r="B5" s="207">
        <v>1</v>
      </c>
      <c r="C5" s="206" t="s">
        <v>833</v>
      </c>
      <c r="D5" s="203" t="s">
        <v>832</v>
      </c>
      <c r="E5" s="203" t="s">
        <v>832</v>
      </c>
      <c r="F5" s="204" t="s">
        <v>68</v>
      </c>
      <c r="G5" s="203" t="s">
        <v>832</v>
      </c>
      <c r="H5" s="203" t="s">
        <v>832</v>
      </c>
      <c r="I5" s="204" t="s">
        <v>68</v>
      </c>
      <c r="J5" s="205" t="s">
        <v>831</v>
      </c>
      <c r="K5" s="205" t="s">
        <v>68</v>
      </c>
      <c r="L5" s="203" t="s">
        <v>68</v>
      </c>
      <c r="M5" s="204" t="s">
        <v>832</v>
      </c>
      <c r="N5" s="204" t="s">
        <v>832</v>
      </c>
      <c r="O5" s="203" t="s">
        <v>831</v>
      </c>
    </row>
  </sheetData>
  <mergeCells count="7">
    <mergeCell ref="A1:A5"/>
    <mergeCell ref="B1:O1"/>
    <mergeCell ref="B2:O2"/>
    <mergeCell ref="B3:B4"/>
    <mergeCell ref="C3:C4"/>
    <mergeCell ref="D3:J3"/>
    <mergeCell ref="K3:O3"/>
  </mergeCells>
  <pageMargins left="0.70866141732283472" right="0.7086614173228347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AAR- osiguranje imovine</vt:lpstr>
      <vt:lpstr>VRIJEDNOST IMOVINE - ANALITKA</vt:lpstr>
      <vt:lpstr>ANALITIKA OPREME</vt:lpstr>
      <vt:lpstr>ZAŠTITNE MJERE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2006-11-28T10:16:26Z</dcterms:created>
  <dcterms:modified xsi:type="dcterms:W3CDTF">2023-12-04T13:46:26Z</dcterms:modified>
</cp:coreProperties>
</file>